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Documents\Downloads\"/>
    </mc:Choice>
  </mc:AlternateContent>
  <workbookProtection lockStructure="1"/>
  <bookViews>
    <workbookView xWindow="-108" yWindow="-108" windowWidth="19416" windowHeight="10416" tabRatio="468"/>
  </bookViews>
  <sheets>
    <sheet name="ข้อมูลการรับรองให้จำหน่าย" sheetId="10" r:id="rId1"/>
    <sheet name="สรุปการรายงานรายเดือน" sheetId="2" r:id="rId2"/>
    <sheet name="แบบ รน." sheetId="8" r:id="rId3"/>
  </sheets>
  <definedNames>
    <definedName name="_xlnm._FilterDatabase" localSheetId="0" hidden="1">ข้อมูลการรับรองให้จำหน่าย!$A$1:$V$3</definedName>
    <definedName name="_xlnm.Print_Area" localSheetId="1">สรุปการรายงานรายเดือน!$A$1:$I$76</definedName>
    <definedName name="_xlnm.Print_Titles" localSheetId="1">สรุปการรายงานรายเดือน!$1:$11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8" l="1"/>
  <c r="A82" i="2"/>
  <c r="B82" i="2"/>
  <c r="C82" i="2"/>
  <c r="D82" i="2"/>
  <c r="E82" i="2"/>
  <c r="F82" i="2"/>
  <c r="G82" i="2"/>
  <c r="H82" i="2"/>
  <c r="I82" i="2"/>
  <c r="A83" i="2"/>
  <c r="B83" i="2"/>
  <c r="C83" i="2"/>
  <c r="D83" i="2"/>
  <c r="E83" i="2"/>
  <c r="F83" i="2"/>
  <c r="G83" i="2"/>
  <c r="H83" i="2"/>
  <c r="I83" i="2"/>
  <c r="A84" i="2"/>
  <c r="B84" i="2"/>
  <c r="C84" i="2"/>
  <c r="D84" i="2"/>
  <c r="E84" i="2"/>
  <c r="F84" i="2"/>
  <c r="G84" i="2"/>
  <c r="H84" i="2"/>
  <c r="I84" i="2"/>
  <c r="A85" i="2"/>
  <c r="B85" i="2"/>
  <c r="C85" i="2"/>
  <c r="D85" i="2"/>
  <c r="E85" i="2"/>
  <c r="F85" i="2"/>
  <c r="G85" i="2"/>
  <c r="H85" i="2"/>
  <c r="I85" i="2"/>
  <c r="A86" i="2"/>
  <c r="B86" i="2"/>
  <c r="C86" i="2"/>
  <c r="D86" i="2"/>
  <c r="E86" i="2"/>
  <c r="F86" i="2"/>
  <c r="G86" i="2"/>
  <c r="H86" i="2"/>
  <c r="I86" i="2"/>
  <c r="A87" i="2"/>
  <c r="B87" i="2"/>
  <c r="C87" i="2"/>
  <c r="D87" i="2"/>
  <c r="E87" i="2"/>
  <c r="F87" i="2"/>
  <c r="G87" i="2"/>
  <c r="H87" i="2"/>
  <c r="I87" i="2"/>
  <c r="A88" i="2"/>
  <c r="B88" i="2"/>
  <c r="C88" i="2"/>
  <c r="D88" i="2"/>
  <c r="E88" i="2"/>
  <c r="F88" i="2"/>
  <c r="G88" i="2"/>
  <c r="H88" i="2"/>
  <c r="I88" i="2"/>
  <c r="A89" i="2"/>
  <c r="B89" i="2"/>
  <c r="C89" i="2"/>
  <c r="D89" i="2"/>
  <c r="E89" i="2"/>
  <c r="F89" i="2"/>
  <c r="G89" i="2"/>
  <c r="H89" i="2"/>
  <c r="I89" i="2"/>
  <c r="A90" i="2"/>
  <c r="B90" i="2"/>
  <c r="C90" i="2"/>
  <c r="D90" i="2"/>
  <c r="E90" i="2"/>
  <c r="F90" i="2"/>
  <c r="G90" i="2"/>
  <c r="H90" i="2"/>
  <c r="I90" i="2"/>
  <c r="A91" i="2"/>
  <c r="B91" i="2"/>
  <c r="C91" i="2"/>
  <c r="D91" i="2"/>
  <c r="E91" i="2"/>
  <c r="F91" i="2"/>
  <c r="G91" i="2"/>
  <c r="H91" i="2"/>
  <c r="I91" i="2"/>
  <c r="A92" i="2"/>
  <c r="B92" i="2"/>
  <c r="C92" i="2"/>
  <c r="D92" i="2"/>
  <c r="E92" i="2"/>
  <c r="F92" i="2"/>
  <c r="G92" i="2"/>
  <c r="H92" i="2"/>
  <c r="I92" i="2"/>
  <c r="A93" i="2"/>
  <c r="B93" i="2"/>
  <c r="C93" i="2"/>
  <c r="D93" i="2"/>
  <c r="E93" i="2"/>
  <c r="F93" i="2"/>
  <c r="G93" i="2"/>
  <c r="H93" i="2"/>
  <c r="I93" i="2"/>
  <c r="A94" i="2"/>
  <c r="B94" i="2"/>
  <c r="C94" i="2"/>
  <c r="D94" i="2"/>
  <c r="E94" i="2"/>
  <c r="F94" i="2"/>
  <c r="G94" i="2"/>
  <c r="H94" i="2"/>
  <c r="I94" i="2"/>
  <c r="A95" i="2"/>
  <c r="B95" i="2"/>
  <c r="C95" i="2"/>
  <c r="D95" i="2"/>
  <c r="E95" i="2"/>
  <c r="F95" i="2"/>
  <c r="G95" i="2"/>
  <c r="H95" i="2"/>
  <c r="I95" i="2"/>
  <c r="A96" i="2"/>
  <c r="B96" i="2"/>
  <c r="C96" i="2"/>
  <c r="D96" i="2"/>
  <c r="E96" i="2"/>
  <c r="F96" i="2"/>
  <c r="G96" i="2"/>
  <c r="H96" i="2"/>
  <c r="I96" i="2"/>
  <c r="A97" i="2"/>
  <c r="B97" i="2"/>
  <c r="C97" i="2"/>
  <c r="D97" i="2"/>
  <c r="E97" i="2"/>
  <c r="F97" i="2"/>
  <c r="G97" i="2"/>
  <c r="H97" i="2"/>
  <c r="I97" i="2"/>
  <c r="A98" i="2"/>
  <c r="B98" i="2"/>
  <c r="C98" i="2"/>
  <c r="D98" i="2"/>
  <c r="E98" i="2"/>
  <c r="F98" i="2"/>
  <c r="G98" i="2"/>
  <c r="H98" i="2"/>
  <c r="I98" i="2"/>
  <c r="A99" i="2"/>
  <c r="B99" i="2"/>
  <c r="C99" i="2"/>
  <c r="D99" i="2"/>
  <c r="E99" i="2"/>
  <c r="F99" i="2"/>
  <c r="G99" i="2"/>
  <c r="H99" i="2"/>
  <c r="I99" i="2"/>
  <c r="A100" i="2"/>
  <c r="B100" i="2"/>
  <c r="C100" i="2"/>
  <c r="D100" i="2"/>
  <c r="E100" i="2"/>
  <c r="F100" i="2"/>
  <c r="G100" i="2"/>
  <c r="H100" i="2"/>
  <c r="I100" i="2"/>
  <c r="A101" i="2"/>
  <c r="B101" i="2"/>
  <c r="C101" i="2"/>
  <c r="D101" i="2"/>
  <c r="E101" i="2"/>
  <c r="F101" i="2"/>
  <c r="G101" i="2"/>
  <c r="H101" i="2"/>
  <c r="I101" i="2"/>
  <c r="A102" i="2"/>
  <c r="B102" i="2"/>
  <c r="C102" i="2"/>
  <c r="D102" i="2"/>
  <c r="E102" i="2"/>
  <c r="F102" i="2"/>
  <c r="G102" i="2"/>
  <c r="H102" i="2"/>
  <c r="I102" i="2"/>
  <c r="A103" i="2"/>
  <c r="B103" i="2"/>
  <c r="C103" i="2"/>
  <c r="D103" i="2"/>
  <c r="E103" i="2"/>
  <c r="F103" i="2"/>
  <c r="G103" i="2"/>
  <c r="H103" i="2"/>
  <c r="I103" i="2"/>
  <c r="A104" i="2"/>
  <c r="B104" i="2"/>
  <c r="C104" i="2"/>
  <c r="D104" i="2"/>
  <c r="E104" i="2"/>
  <c r="F104" i="2"/>
  <c r="G104" i="2"/>
  <c r="H104" i="2"/>
  <c r="I104" i="2"/>
  <c r="A105" i="2"/>
  <c r="B105" i="2"/>
  <c r="C105" i="2"/>
  <c r="D105" i="2"/>
  <c r="E105" i="2"/>
  <c r="F105" i="2"/>
  <c r="G105" i="2"/>
  <c r="H105" i="2"/>
  <c r="I105" i="2"/>
  <c r="A106" i="2"/>
  <c r="B106" i="2"/>
  <c r="C106" i="2"/>
  <c r="D106" i="2"/>
  <c r="E106" i="2"/>
  <c r="F106" i="2"/>
  <c r="G106" i="2"/>
  <c r="H106" i="2"/>
  <c r="I106" i="2"/>
  <c r="A107" i="2"/>
  <c r="B107" i="2"/>
  <c r="C107" i="2"/>
  <c r="D107" i="2"/>
  <c r="E107" i="2"/>
  <c r="F107" i="2"/>
  <c r="G107" i="2"/>
  <c r="H107" i="2"/>
  <c r="I107" i="2"/>
  <c r="A108" i="2"/>
  <c r="B108" i="2"/>
  <c r="C108" i="2"/>
  <c r="D108" i="2"/>
  <c r="E108" i="2"/>
  <c r="F108" i="2"/>
  <c r="G108" i="2"/>
  <c r="H108" i="2"/>
  <c r="I108" i="2"/>
  <c r="A109" i="2"/>
  <c r="B109" i="2"/>
  <c r="C109" i="2"/>
  <c r="D109" i="2"/>
  <c r="E109" i="2"/>
  <c r="F109" i="2"/>
  <c r="G109" i="2"/>
  <c r="H109" i="2"/>
  <c r="I109" i="2"/>
  <c r="A110" i="2"/>
  <c r="B110" i="2"/>
  <c r="C110" i="2"/>
  <c r="D110" i="2"/>
  <c r="E110" i="2"/>
  <c r="F110" i="2"/>
  <c r="G110" i="2"/>
  <c r="H110" i="2"/>
  <c r="I110" i="2"/>
  <c r="A111" i="2"/>
  <c r="B111" i="2"/>
  <c r="C111" i="2"/>
  <c r="D111" i="2"/>
  <c r="E111" i="2"/>
  <c r="F111" i="2"/>
  <c r="G111" i="2"/>
  <c r="H111" i="2"/>
  <c r="I111" i="2"/>
  <c r="A112" i="2"/>
  <c r="B112" i="2"/>
  <c r="C112" i="2"/>
  <c r="D112" i="2"/>
  <c r="E112" i="2"/>
  <c r="F112" i="2"/>
  <c r="G112" i="2"/>
  <c r="H112" i="2"/>
  <c r="I112" i="2"/>
  <c r="A113" i="2"/>
  <c r="B113" i="2"/>
  <c r="C113" i="2"/>
  <c r="D113" i="2"/>
  <c r="E113" i="2"/>
  <c r="F113" i="2"/>
  <c r="G113" i="2"/>
  <c r="H113" i="2"/>
  <c r="I113" i="2"/>
  <c r="A114" i="2"/>
  <c r="B114" i="2"/>
  <c r="C114" i="2"/>
  <c r="D114" i="2"/>
  <c r="E114" i="2"/>
  <c r="F114" i="2"/>
  <c r="G114" i="2"/>
  <c r="H114" i="2"/>
  <c r="I114" i="2"/>
  <c r="A115" i="2"/>
  <c r="B115" i="2"/>
  <c r="C115" i="2"/>
  <c r="D115" i="2"/>
  <c r="E115" i="2"/>
  <c r="F115" i="2"/>
  <c r="G115" i="2"/>
  <c r="H115" i="2"/>
  <c r="I115" i="2"/>
  <c r="A116" i="2"/>
  <c r="B116" i="2"/>
  <c r="C116" i="2"/>
  <c r="D116" i="2"/>
  <c r="E116" i="2"/>
  <c r="F116" i="2"/>
  <c r="G116" i="2"/>
  <c r="H116" i="2"/>
  <c r="I116" i="2"/>
  <c r="A117" i="2"/>
  <c r="B117" i="2"/>
  <c r="C117" i="2"/>
  <c r="D117" i="2"/>
  <c r="E117" i="2"/>
  <c r="F117" i="2"/>
  <c r="G117" i="2"/>
  <c r="H117" i="2"/>
  <c r="I117" i="2"/>
  <c r="A118" i="2"/>
  <c r="B118" i="2"/>
  <c r="C118" i="2"/>
  <c r="D118" i="2"/>
  <c r="E118" i="2"/>
  <c r="F118" i="2"/>
  <c r="G118" i="2"/>
  <c r="H118" i="2"/>
  <c r="I118" i="2"/>
  <c r="A119" i="2"/>
  <c r="B119" i="2"/>
  <c r="C119" i="2"/>
  <c r="D119" i="2"/>
  <c r="E119" i="2"/>
  <c r="F119" i="2"/>
  <c r="G119" i="2"/>
  <c r="H119" i="2"/>
  <c r="I119" i="2"/>
  <c r="A120" i="2"/>
  <c r="B120" i="2"/>
  <c r="C120" i="2"/>
  <c r="D120" i="2"/>
  <c r="E120" i="2"/>
  <c r="F120" i="2"/>
  <c r="G120" i="2"/>
  <c r="H120" i="2"/>
  <c r="I120" i="2"/>
  <c r="A121" i="2"/>
  <c r="B121" i="2"/>
  <c r="C121" i="2"/>
  <c r="D121" i="2"/>
  <c r="E121" i="2"/>
  <c r="F121" i="2"/>
  <c r="G121" i="2"/>
  <c r="H121" i="2"/>
  <c r="I121" i="2"/>
  <c r="A122" i="2"/>
  <c r="B122" i="2"/>
  <c r="C122" i="2"/>
  <c r="D122" i="2"/>
  <c r="E122" i="2"/>
  <c r="F122" i="2"/>
  <c r="G122" i="2"/>
  <c r="H122" i="2"/>
  <c r="I122" i="2"/>
  <c r="A123" i="2"/>
  <c r="B123" i="2"/>
  <c r="C123" i="2"/>
  <c r="D123" i="2"/>
  <c r="E123" i="2"/>
  <c r="F123" i="2"/>
  <c r="G123" i="2"/>
  <c r="H123" i="2"/>
  <c r="I123" i="2"/>
  <c r="A124" i="2"/>
  <c r="B124" i="2"/>
  <c r="C124" i="2"/>
  <c r="D124" i="2"/>
  <c r="E124" i="2"/>
  <c r="F124" i="2"/>
  <c r="G124" i="2"/>
  <c r="H124" i="2"/>
  <c r="I124" i="2"/>
  <c r="A125" i="2"/>
  <c r="B125" i="2"/>
  <c r="C125" i="2"/>
  <c r="D125" i="2"/>
  <c r="E125" i="2"/>
  <c r="F125" i="2"/>
  <c r="G125" i="2"/>
  <c r="H125" i="2"/>
  <c r="I125" i="2"/>
  <c r="A126" i="2"/>
  <c r="B126" i="2"/>
  <c r="C126" i="2"/>
  <c r="D126" i="2"/>
  <c r="E126" i="2"/>
  <c r="F126" i="2"/>
  <c r="G126" i="2"/>
  <c r="H126" i="2"/>
  <c r="I126" i="2"/>
  <c r="A127" i="2"/>
  <c r="B127" i="2"/>
  <c r="C127" i="2"/>
  <c r="D127" i="2"/>
  <c r="E127" i="2"/>
  <c r="F127" i="2"/>
  <c r="G127" i="2"/>
  <c r="H127" i="2"/>
  <c r="I127" i="2"/>
  <c r="A128" i="2"/>
  <c r="B128" i="2"/>
  <c r="C128" i="2"/>
  <c r="D128" i="2"/>
  <c r="E128" i="2"/>
  <c r="F128" i="2"/>
  <c r="G128" i="2"/>
  <c r="H128" i="2"/>
  <c r="I128" i="2"/>
  <c r="A129" i="2"/>
  <c r="B129" i="2"/>
  <c r="C129" i="2"/>
  <c r="D129" i="2"/>
  <c r="E129" i="2"/>
  <c r="F129" i="2"/>
  <c r="G129" i="2"/>
  <c r="H129" i="2"/>
  <c r="I129" i="2"/>
  <c r="A130" i="2"/>
  <c r="B130" i="2"/>
  <c r="C130" i="2"/>
  <c r="D130" i="2"/>
  <c r="E130" i="2"/>
  <c r="F130" i="2"/>
  <c r="G130" i="2"/>
  <c r="H130" i="2"/>
  <c r="I130" i="2"/>
  <c r="A131" i="2"/>
  <c r="B131" i="2"/>
  <c r="C131" i="2"/>
  <c r="D131" i="2"/>
  <c r="E131" i="2"/>
  <c r="F131" i="2"/>
  <c r="G131" i="2"/>
  <c r="H131" i="2"/>
  <c r="I131" i="2"/>
  <c r="A132" i="2"/>
  <c r="B132" i="2"/>
  <c r="C132" i="2"/>
  <c r="D132" i="2"/>
  <c r="E132" i="2"/>
  <c r="F132" i="2"/>
  <c r="G132" i="2"/>
  <c r="H132" i="2"/>
  <c r="I132" i="2"/>
  <c r="A133" i="2"/>
  <c r="B133" i="2"/>
  <c r="C133" i="2"/>
  <c r="D133" i="2"/>
  <c r="E133" i="2"/>
  <c r="F133" i="2"/>
  <c r="G133" i="2"/>
  <c r="H133" i="2"/>
  <c r="I133" i="2"/>
  <c r="Q9" i="8" l="1"/>
  <c r="P25" i="8"/>
  <c r="J25" i="8"/>
  <c r="E25" i="8"/>
  <c r="P24" i="8"/>
  <c r="N24" i="8"/>
  <c r="L24" i="8"/>
  <c r="E24" i="8"/>
  <c r="G26" i="8" s="1"/>
  <c r="J21" i="8"/>
  <c r="I20" i="8"/>
  <c r="F20" i="8" s="1"/>
  <c r="D20" i="8"/>
  <c r="L11" i="8"/>
  <c r="J10" i="8"/>
  <c r="D10" i="8" s="1"/>
  <c r="E9" i="8"/>
  <c r="K31" i="8" s="1"/>
  <c r="I81" i="2"/>
  <c r="H81" i="2"/>
  <c r="G81" i="2"/>
  <c r="F81" i="2"/>
  <c r="E81" i="2"/>
  <c r="D81" i="2"/>
  <c r="C81" i="2"/>
  <c r="B81" i="2"/>
  <c r="A81" i="2"/>
  <c r="I80" i="2"/>
  <c r="H80" i="2"/>
  <c r="G80" i="2"/>
  <c r="F80" i="2"/>
  <c r="E80" i="2"/>
  <c r="D80" i="2"/>
  <c r="C80" i="2"/>
  <c r="B80" i="2"/>
  <c r="A80" i="2"/>
  <c r="I79" i="2"/>
  <c r="H79" i="2"/>
  <c r="G79" i="2"/>
  <c r="F79" i="2"/>
  <c r="E79" i="2"/>
  <c r="D79" i="2"/>
  <c r="C79" i="2"/>
  <c r="B79" i="2"/>
  <c r="A79" i="2"/>
  <c r="I78" i="2"/>
  <c r="H78" i="2"/>
  <c r="G78" i="2"/>
  <c r="F78" i="2"/>
  <c r="E78" i="2"/>
  <c r="D78" i="2"/>
  <c r="C78" i="2"/>
  <c r="B78" i="2"/>
  <c r="A78" i="2"/>
  <c r="I77" i="2"/>
  <c r="H77" i="2"/>
  <c r="G77" i="2"/>
  <c r="F77" i="2"/>
  <c r="E77" i="2"/>
  <c r="D77" i="2"/>
  <c r="C77" i="2"/>
  <c r="B77" i="2"/>
  <c r="A77" i="2"/>
  <c r="I76" i="2"/>
  <c r="H76" i="2"/>
  <c r="G76" i="2"/>
  <c r="F76" i="2"/>
  <c r="E76" i="2"/>
  <c r="D76" i="2"/>
  <c r="C76" i="2"/>
  <c r="B76" i="2"/>
  <c r="A76" i="2"/>
  <c r="I75" i="2"/>
  <c r="H75" i="2"/>
  <c r="G75" i="2"/>
  <c r="F75" i="2"/>
  <c r="E75" i="2"/>
  <c r="D75" i="2"/>
  <c r="C75" i="2"/>
  <c r="B75" i="2"/>
  <c r="A75" i="2"/>
  <c r="I74" i="2"/>
  <c r="H74" i="2"/>
  <c r="G74" i="2"/>
  <c r="F74" i="2"/>
  <c r="E74" i="2"/>
  <c r="D74" i="2"/>
  <c r="C74" i="2"/>
  <c r="B74" i="2"/>
  <c r="A74" i="2"/>
  <c r="I73" i="2"/>
  <c r="H73" i="2"/>
  <c r="G73" i="2"/>
  <c r="F73" i="2"/>
  <c r="E73" i="2"/>
  <c r="D73" i="2"/>
  <c r="C73" i="2"/>
  <c r="B73" i="2"/>
  <c r="A73" i="2"/>
  <c r="I72" i="2"/>
  <c r="H72" i="2"/>
  <c r="G72" i="2"/>
  <c r="F72" i="2"/>
  <c r="E72" i="2"/>
  <c r="D72" i="2"/>
  <c r="C72" i="2"/>
  <c r="B72" i="2"/>
  <c r="A72" i="2"/>
  <c r="I71" i="2"/>
  <c r="H71" i="2"/>
  <c r="G71" i="2"/>
  <c r="F71" i="2"/>
  <c r="E71" i="2"/>
  <c r="D71" i="2"/>
  <c r="C71" i="2"/>
  <c r="B71" i="2"/>
  <c r="A71" i="2"/>
  <c r="I70" i="2"/>
  <c r="H70" i="2"/>
  <c r="G70" i="2"/>
  <c r="F70" i="2"/>
  <c r="E70" i="2"/>
  <c r="D70" i="2"/>
  <c r="C70" i="2"/>
  <c r="B70" i="2"/>
  <c r="A70" i="2"/>
  <c r="I69" i="2"/>
  <c r="H69" i="2"/>
  <c r="G69" i="2"/>
  <c r="F69" i="2"/>
  <c r="E69" i="2"/>
  <c r="D69" i="2"/>
  <c r="C69" i="2"/>
  <c r="B69" i="2"/>
  <c r="A69" i="2"/>
  <c r="I68" i="2"/>
  <c r="H68" i="2"/>
  <c r="G68" i="2"/>
  <c r="F68" i="2"/>
  <c r="E68" i="2"/>
  <c r="D68" i="2"/>
  <c r="C68" i="2"/>
  <c r="B68" i="2"/>
  <c r="A68" i="2"/>
  <c r="I67" i="2"/>
  <c r="H67" i="2"/>
  <c r="G67" i="2"/>
  <c r="F67" i="2"/>
  <c r="E67" i="2"/>
  <c r="D67" i="2"/>
  <c r="C67" i="2"/>
  <c r="B67" i="2"/>
  <c r="A67" i="2"/>
  <c r="I66" i="2"/>
  <c r="H66" i="2"/>
  <c r="G66" i="2"/>
  <c r="F66" i="2"/>
  <c r="E66" i="2"/>
  <c r="D66" i="2"/>
  <c r="C66" i="2"/>
  <c r="B66" i="2"/>
  <c r="A66" i="2"/>
  <c r="I65" i="2"/>
  <c r="H65" i="2"/>
  <c r="G65" i="2"/>
  <c r="F65" i="2"/>
  <c r="E65" i="2"/>
  <c r="D65" i="2"/>
  <c r="C65" i="2"/>
  <c r="B65" i="2"/>
  <c r="A65" i="2"/>
  <c r="I64" i="2"/>
  <c r="H64" i="2"/>
  <c r="G64" i="2"/>
  <c r="F64" i="2"/>
  <c r="E64" i="2"/>
  <c r="D64" i="2"/>
  <c r="C64" i="2"/>
  <c r="B64" i="2"/>
  <c r="A64" i="2"/>
  <c r="I63" i="2"/>
  <c r="H63" i="2"/>
  <c r="G63" i="2"/>
  <c r="F63" i="2"/>
  <c r="E63" i="2"/>
  <c r="D63" i="2"/>
  <c r="C63" i="2"/>
  <c r="B63" i="2"/>
  <c r="A63" i="2"/>
  <c r="I62" i="2"/>
  <c r="H62" i="2"/>
  <c r="G62" i="2"/>
  <c r="F62" i="2"/>
  <c r="E62" i="2"/>
  <c r="D62" i="2"/>
  <c r="C62" i="2"/>
  <c r="B62" i="2"/>
  <c r="A62" i="2"/>
  <c r="I61" i="2"/>
  <c r="H61" i="2"/>
  <c r="G61" i="2"/>
  <c r="F61" i="2"/>
  <c r="E61" i="2"/>
  <c r="D61" i="2"/>
  <c r="C61" i="2"/>
  <c r="B61" i="2"/>
  <c r="A61" i="2"/>
  <c r="I60" i="2"/>
  <c r="H60" i="2"/>
  <c r="G60" i="2"/>
  <c r="F60" i="2"/>
  <c r="E60" i="2"/>
  <c r="D60" i="2"/>
  <c r="C60" i="2"/>
  <c r="B60" i="2"/>
  <c r="A60" i="2"/>
  <c r="I59" i="2"/>
  <c r="H59" i="2"/>
  <c r="G59" i="2"/>
  <c r="F59" i="2"/>
  <c r="E59" i="2"/>
  <c r="D59" i="2"/>
  <c r="C59" i="2"/>
  <c r="B59" i="2"/>
  <c r="A59" i="2"/>
  <c r="I58" i="2"/>
  <c r="H58" i="2"/>
  <c r="G58" i="2"/>
  <c r="F58" i="2"/>
  <c r="E58" i="2"/>
  <c r="D58" i="2"/>
  <c r="C58" i="2"/>
  <c r="B58" i="2"/>
  <c r="A58" i="2"/>
  <c r="I57" i="2"/>
  <c r="H57" i="2"/>
  <c r="G57" i="2"/>
  <c r="F57" i="2"/>
  <c r="E57" i="2"/>
  <c r="D57" i="2"/>
  <c r="C57" i="2"/>
  <c r="B57" i="2"/>
  <c r="A57" i="2"/>
  <c r="I56" i="2"/>
  <c r="H56" i="2"/>
  <c r="G56" i="2"/>
  <c r="F56" i="2"/>
  <c r="E56" i="2"/>
  <c r="D56" i="2"/>
  <c r="C56" i="2"/>
  <c r="B56" i="2"/>
  <c r="A56" i="2"/>
  <c r="I55" i="2"/>
  <c r="H55" i="2"/>
  <c r="G55" i="2"/>
  <c r="F55" i="2"/>
  <c r="E55" i="2"/>
  <c r="D55" i="2"/>
  <c r="C55" i="2"/>
  <c r="B55" i="2"/>
  <c r="A55" i="2"/>
  <c r="I54" i="2"/>
  <c r="H54" i="2"/>
  <c r="G54" i="2"/>
  <c r="F54" i="2"/>
  <c r="E54" i="2"/>
  <c r="D54" i="2"/>
  <c r="C54" i="2"/>
  <c r="B54" i="2"/>
  <c r="A54" i="2"/>
  <c r="I53" i="2"/>
  <c r="H53" i="2"/>
  <c r="G53" i="2"/>
  <c r="F53" i="2"/>
  <c r="E53" i="2"/>
  <c r="D53" i="2"/>
  <c r="C53" i="2"/>
  <c r="B53" i="2"/>
  <c r="A53" i="2"/>
  <c r="I52" i="2"/>
  <c r="H52" i="2"/>
  <c r="G52" i="2"/>
  <c r="F52" i="2"/>
  <c r="E52" i="2"/>
  <c r="D52" i="2"/>
  <c r="C52" i="2"/>
  <c r="B52" i="2"/>
  <c r="A52" i="2"/>
  <c r="I51" i="2"/>
  <c r="H51" i="2"/>
  <c r="G51" i="2"/>
  <c r="F51" i="2"/>
  <c r="E51" i="2"/>
  <c r="D51" i="2"/>
  <c r="C51" i="2"/>
  <c r="B51" i="2"/>
  <c r="A51" i="2"/>
  <c r="I50" i="2"/>
  <c r="H50" i="2"/>
  <c r="G50" i="2"/>
  <c r="F50" i="2"/>
  <c r="E50" i="2"/>
  <c r="D50" i="2"/>
  <c r="C50" i="2"/>
  <c r="B50" i="2"/>
  <c r="A50" i="2"/>
  <c r="I49" i="2"/>
  <c r="H49" i="2"/>
  <c r="G49" i="2"/>
  <c r="F49" i="2"/>
  <c r="E49" i="2"/>
  <c r="D49" i="2"/>
  <c r="C49" i="2"/>
  <c r="B49" i="2"/>
  <c r="A49" i="2"/>
  <c r="I48" i="2"/>
  <c r="H48" i="2"/>
  <c r="G48" i="2"/>
  <c r="F48" i="2"/>
  <c r="E48" i="2"/>
  <c r="D48" i="2"/>
  <c r="C48" i="2"/>
  <c r="B48" i="2"/>
  <c r="A48" i="2"/>
  <c r="I47" i="2"/>
  <c r="H47" i="2"/>
  <c r="G47" i="2"/>
  <c r="F47" i="2"/>
  <c r="E47" i="2"/>
  <c r="D47" i="2"/>
  <c r="C47" i="2"/>
  <c r="B47" i="2"/>
  <c r="A47" i="2"/>
  <c r="I46" i="2"/>
  <c r="H46" i="2"/>
  <c r="G46" i="2"/>
  <c r="F46" i="2"/>
  <c r="E46" i="2"/>
  <c r="D46" i="2"/>
  <c r="C46" i="2"/>
  <c r="B46" i="2"/>
  <c r="A46" i="2"/>
  <c r="I45" i="2"/>
  <c r="H45" i="2"/>
  <c r="G45" i="2"/>
  <c r="F45" i="2"/>
  <c r="E45" i="2"/>
  <c r="D45" i="2"/>
  <c r="C45" i="2"/>
  <c r="B45" i="2"/>
  <c r="A45" i="2"/>
  <c r="I44" i="2"/>
  <c r="H44" i="2"/>
  <c r="G44" i="2"/>
  <c r="F44" i="2"/>
  <c r="E44" i="2"/>
  <c r="D44" i="2"/>
  <c r="C44" i="2"/>
  <c r="B44" i="2"/>
  <c r="A44" i="2"/>
  <c r="I43" i="2"/>
  <c r="H43" i="2"/>
  <c r="G43" i="2"/>
  <c r="F43" i="2"/>
  <c r="E43" i="2"/>
  <c r="D43" i="2"/>
  <c r="C43" i="2"/>
  <c r="B43" i="2"/>
  <c r="A43" i="2"/>
  <c r="I42" i="2"/>
  <c r="H42" i="2"/>
  <c r="G42" i="2"/>
  <c r="F42" i="2"/>
  <c r="E42" i="2"/>
  <c r="D42" i="2"/>
  <c r="C42" i="2"/>
  <c r="B42" i="2"/>
  <c r="A42" i="2"/>
  <c r="I41" i="2"/>
  <c r="H41" i="2"/>
  <c r="G41" i="2"/>
  <c r="F41" i="2"/>
  <c r="E41" i="2"/>
  <c r="D41" i="2"/>
  <c r="C41" i="2"/>
  <c r="B41" i="2"/>
  <c r="A41" i="2"/>
  <c r="I40" i="2"/>
  <c r="H40" i="2"/>
  <c r="G40" i="2"/>
  <c r="F40" i="2"/>
  <c r="E40" i="2"/>
  <c r="D40" i="2"/>
  <c r="C40" i="2"/>
  <c r="B40" i="2"/>
  <c r="A40" i="2"/>
  <c r="I39" i="2"/>
  <c r="H39" i="2"/>
  <c r="G39" i="2"/>
  <c r="F39" i="2"/>
  <c r="E39" i="2"/>
  <c r="D39" i="2"/>
  <c r="C39" i="2"/>
  <c r="B39" i="2"/>
  <c r="A39" i="2"/>
  <c r="I38" i="2"/>
  <c r="H38" i="2"/>
  <c r="G38" i="2"/>
  <c r="F38" i="2"/>
  <c r="E38" i="2"/>
  <c r="D38" i="2"/>
  <c r="C38" i="2"/>
  <c r="B38" i="2"/>
  <c r="A38" i="2"/>
  <c r="I37" i="2"/>
  <c r="H37" i="2"/>
  <c r="G37" i="2"/>
  <c r="F37" i="2"/>
  <c r="E37" i="2"/>
  <c r="D37" i="2"/>
  <c r="C37" i="2"/>
  <c r="B37" i="2"/>
  <c r="A37" i="2"/>
  <c r="I36" i="2"/>
  <c r="H36" i="2"/>
  <c r="G36" i="2"/>
  <c r="F36" i="2"/>
  <c r="E36" i="2"/>
  <c r="D36" i="2"/>
  <c r="C36" i="2"/>
  <c r="B36" i="2"/>
  <c r="A36" i="2"/>
  <c r="I35" i="2"/>
  <c r="H35" i="2"/>
  <c r="G35" i="2"/>
  <c r="F35" i="2"/>
  <c r="E35" i="2"/>
  <c r="D35" i="2"/>
  <c r="C35" i="2"/>
  <c r="B35" i="2"/>
  <c r="A35" i="2"/>
  <c r="I34" i="2"/>
  <c r="H34" i="2"/>
  <c r="G34" i="2"/>
  <c r="F34" i="2"/>
  <c r="E34" i="2"/>
  <c r="D34" i="2"/>
  <c r="C34" i="2"/>
  <c r="B34" i="2"/>
  <c r="A34" i="2"/>
  <c r="I33" i="2"/>
  <c r="H33" i="2"/>
  <c r="G33" i="2"/>
  <c r="F33" i="2"/>
  <c r="E33" i="2"/>
  <c r="D33" i="2"/>
  <c r="C33" i="2"/>
  <c r="B33" i="2"/>
  <c r="A33" i="2"/>
  <c r="I32" i="2"/>
  <c r="H32" i="2"/>
  <c r="G32" i="2"/>
  <c r="F32" i="2"/>
  <c r="E32" i="2"/>
  <c r="D32" i="2"/>
  <c r="C32" i="2"/>
  <c r="B32" i="2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E28" i="2"/>
  <c r="D28" i="2"/>
  <c r="C28" i="2"/>
  <c r="B28" i="2"/>
  <c r="A28" i="2"/>
  <c r="I27" i="2"/>
  <c r="H27" i="2"/>
  <c r="G27" i="2"/>
  <c r="F27" i="2"/>
  <c r="E27" i="2"/>
  <c r="D27" i="2"/>
  <c r="C27" i="2"/>
  <c r="B27" i="2"/>
  <c r="A27" i="2"/>
  <c r="I26" i="2"/>
  <c r="H26" i="2"/>
  <c r="G26" i="2"/>
  <c r="F26" i="2"/>
  <c r="E26" i="2"/>
  <c r="D26" i="2"/>
  <c r="C26" i="2"/>
  <c r="B26" i="2"/>
  <c r="A26" i="2"/>
  <c r="I25" i="2"/>
  <c r="H25" i="2"/>
  <c r="G25" i="2"/>
  <c r="F25" i="2"/>
  <c r="E25" i="2"/>
  <c r="D25" i="2"/>
  <c r="C25" i="2"/>
  <c r="B25" i="2"/>
  <c r="A25" i="2"/>
  <c r="I24" i="2"/>
  <c r="H24" i="2"/>
  <c r="G24" i="2"/>
  <c r="F24" i="2"/>
  <c r="E24" i="2"/>
  <c r="D24" i="2"/>
  <c r="C24" i="2"/>
  <c r="B24" i="2"/>
  <c r="A24" i="2"/>
  <c r="I23" i="2"/>
  <c r="H23" i="2"/>
  <c r="G23" i="2"/>
  <c r="F23" i="2"/>
  <c r="E23" i="2"/>
  <c r="D23" i="2"/>
  <c r="C23" i="2"/>
  <c r="B23" i="2"/>
  <c r="A23" i="2"/>
  <c r="I22" i="2"/>
  <c r="H22" i="2"/>
  <c r="G22" i="2"/>
  <c r="F22" i="2"/>
  <c r="E22" i="2"/>
  <c r="D22" i="2"/>
  <c r="C22" i="2"/>
  <c r="B22" i="2"/>
  <c r="A22" i="2"/>
  <c r="I21" i="2"/>
  <c r="H21" i="2"/>
  <c r="G21" i="2"/>
  <c r="F21" i="2"/>
  <c r="E21" i="2"/>
  <c r="D21" i="2"/>
  <c r="C21" i="2"/>
  <c r="B21" i="2"/>
  <c r="A21" i="2"/>
  <c r="I20" i="2"/>
  <c r="H20" i="2"/>
  <c r="G20" i="2"/>
  <c r="F20" i="2"/>
  <c r="E20" i="2"/>
  <c r="D20" i="2"/>
  <c r="C20" i="2"/>
  <c r="B20" i="2"/>
  <c r="A20" i="2"/>
  <c r="I19" i="2"/>
  <c r="H19" i="2"/>
  <c r="G19" i="2"/>
  <c r="F19" i="2"/>
  <c r="E19" i="2"/>
  <c r="D19" i="2"/>
  <c r="C19" i="2"/>
  <c r="B19" i="2"/>
  <c r="A19" i="2"/>
  <c r="I18" i="2"/>
  <c r="H18" i="2"/>
  <c r="G18" i="2"/>
  <c r="F18" i="2"/>
  <c r="E18" i="2"/>
  <c r="D18" i="2"/>
  <c r="C18" i="2"/>
  <c r="B18" i="2"/>
  <c r="A18" i="2"/>
  <c r="I17" i="2"/>
  <c r="H17" i="2"/>
  <c r="G17" i="2"/>
  <c r="F17" i="2"/>
  <c r="E17" i="2"/>
  <c r="D17" i="2"/>
  <c r="C17" i="2"/>
  <c r="B17" i="2"/>
  <c r="A17" i="2"/>
  <c r="I16" i="2"/>
  <c r="H16" i="2"/>
  <c r="G16" i="2"/>
  <c r="F16" i="2"/>
  <c r="E16" i="2"/>
  <c r="D16" i="2"/>
  <c r="C16" i="2"/>
  <c r="B16" i="2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A13" i="2"/>
  <c r="I12" i="2"/>
  <c r="H12" i="2"/>
  <c r="G12" i="2"/>
  <c r="F12" i="2"/>
  <c r="E12" i="2"/>
  <c r="D12" i="2"/>
  <c r="C12" i="2"/>
  <c r="B12" i="2"/>
  <c r="A12" i="2"/>
  <c r="B6" i="2"/>
  <c r="A6" i="2"/>
  <c r="D5" i="2"/>
  <c r="C5" i="2"/>
  <c r="D4" i="2"/>
  <c r="C4" i="2"/>
  <c r="D3" i="2"/>
  <c r="C3" i="2"/>
  <c r="O7" i="8" l="1"/>
  <c r="F21" i="8"/>
</calcChain>
</file>

<file path=xl/sharedStrings.xml><?xml version="1.0" encoding="utf-8"?>
<sst xmlns="http://schemas.openxmlformats.org/spreadsheetml/2006/main" count="1701" uniqueCount="191">
  <si>
    <t>ว/ด/ป</t>
  </si>
  <si>
    <t>สถานที่ปลายทาง</t>
  </si>
  <si>
    <t>ชื่อ</t>
  </si>
  <si>
    <t>ที่อยู่</t>
  </si>
  <si>
    <t>จำนวน</t>
  </si>
  <si>
    <t>(ตัว)</t>
  </si>
  <si>
    <t>น้ำหนัก</t>
  </si>
  <si>
    <t>(กิโลกรัม)</t>
  </si>
  <si>
    <t>วิธีการรับรอง</t>
  </si>
  <si>
    <t>รน</t>
  </si>
  <si>
    <t>บรรจุภัณฑ์</t>
  </si>
  <si>
    <t>เลขที่ใบ รน.</t>
  </si>
  <si>
    <t>แบบรายงานการรับรองให้จำหน่ายเนื้อสัตว์</t>
  </si>
  <si>
    <t>ชื่อโรงฆ่าสัตว์</t>
  </si>
  <si>
    <t>ชื่อ-สกุล</t>
  </si>
  <si>
    <t>เลขที่</t>
  </si>
  <si>
    <t>หมู่</t>
  </si>
  <si>
    <t>ตำบล</t>
  </si>
  <si>
    <t>อำเภอ</t>
  </si>
  <si>
    <t>จังหวัด</t>
  </si>
  <si>
    <t>ชนิดเนื้อสัตว์</t>
  </si>
  <si>
    <t>ทะเบียนพนักงานตรวจโรคสัตว์</t>
  </si>
  <si>
    <t>วันที่</t>
  </si>
  <si>
    <t>ถนน</t>
  </si>
  <si>
    <r>
      <rPr>
        <b/>
        <sz val="14"/>
        <color theme="1"/>
        <rFont val="AngsanaUPC"/>
        <family val="1"/>
      </rPr>
      <t xml:space="preserve">                   สถานที่ตั้ง</t>
    </r>
    <r>
      <rPr>
        <sz val="14"/>
        <color theme="1"/>
        <rFont val="AngsanaUPC"/>
        <family val="1"/>
      </rPr>
      <t xml:space="preserve"> .................................................................................................................................................................................................................</t>
    </r>
  </si>
  <si>
    <r>
      <rPr>
        <b/>
        <sz val="14"/>
        <color theme="1"/>
        <rFont val="AngsanaUPC"/>
        <family val="1"/>
      </rPr>
      <t xml:space="preserve">                   </t>
    </r>
    <r>
      <rPr>
        <sz val="14"/>
        <color theme="1"/>
        <rFont val="AngsanaUPC"/>
        <family val="1"/>
      </rPr>
      <t>.....................................................................................................................................................................................................................................</t>
    </r>
  </si>
  <si>
    <r>
      <t>หมายเหตุ</t>
    </r>
    <r>
      <rPr>
        <sz val="14"/>
        <color theme="1"/>
        <rFont val="AngsanaUPC"/>
        <family val="1"/>
      </rPr>
      <t xml:space="preserve">  ๑) กรณีจำหน่ายเนื้อสัตว์เป็นลักษณะซากให้ระบุจำนวนตัว</t>
    </r>
  </si>
  <si>
    <r>
      <rPr>
        <b/>
        <u/>
        <sz val="14"/>
        <color theme="0"/>
        <rFont val="AngsanaUPC"/>
        <family val="1"/>
      </rPr>
      <t>หมายเหตุ</t>
    </r>
    <r>
      <rPr>
        <sz val="14"/>
        <color theme="1"/>
        <rFont val="AngsanaUPC"/>
        <family val="1"/>
      </rPr>
      <t xml:space="preserve"> ๒) กรณีรับรองโดยใบรับรองให้จำหน่ายเนื้อสัตว์ให้ระบุหมายเลขเอกสาร</t>
    </r>
  </si>
  <si>
    <t>พนักงานตรวจโรค 1</t>
  </si>
  <si>
    <t>พนักงานตรวจโรค 2</t>
  </si>
  <si>
    <t>พนักงานตรวจโรค 3</t>
  </si>
  <si>
    <t>ชื่อ-สกุล พนักงานตรวจโรคสัตว์</t>
  </si>
  <si>
    <t>☐</t>
  </si>
  <si>
    <t>จำนวน (ตัว)</t>
  </si>
  <si>
    <t>น้ำหนัก (กิโลกรัม)</t>
  </si>
  <si>
    <r>
      <t xml:space="preserve">ชื่อสถานที่ชำแหละเนื้อสัตว์ของสัตว์ที่ตายโดยมิได้ถูกฆ่า หรือสถานที่ฆ่าสัตว์นอกโรงฆ่าสัตว์ </t>
    </r>
    <r>
      <rPr>
        <sz val="14"/>
        <color theme="1"/>
        <rFont val="AngsanaUPC"/>
        <family val="1"/>
      </rPr>
      <t>..................................................................</t>
    </r>
  </si>
  <si>
    <t>แบบ รน.</t>
  </si>
  <si>
    <t>ใบรับรองให้จำหน่ายเนื้อสัตว์</t>
  </si>
  <si>
    <t>____________________________</t>
  </si>
  <si>
    <t>เขียนที่</t>
  </si>
  <si>
    <t>ข้าพเจ้า</t>
  </si>
  <si>
    <t>พนักงานตรวจโรคสัตว์ ทะบียนเลขที่</t>
  </si>
  <si>
    <t>ได้ทำการตรวจ</t>
  </si>
  <si>
    <t>เนื้อสัตว์ที่ฆ่าในโรงฆ่าสัตว์ ชื่อ</t>
  </si>
  <si>
    <t>ใบอนุญาตประกอบกิจการฆ่าสัตว์ เลขที่</t>
  </si>
  <si>
    <t>£</t>
  </si>
  <si>
    <t>เนื้อสัตว์ของสัตว์ที่ตายโดยมิได้ถูกฆ่า สถานที่ตาย</t>
  </si>
  <si>
    <t>เนื้อสัตว์ของสัตว์ที่ฆ่านอกโรงฆ่าสัตว์</t>
  </si>
  <si>
    <t>เรียบร้อยแล้ว รับรองว่าเนื้อสัตว์ดังกล่าวมีความเหมาะสมที่จะจำหน่าย</t>
  </si>
  <si>
    <t>เพื่อการบริโภคของมนุษย์</t>
  </si>
  <si>
    <t>เพื่อนำไปผลิตหรือใช้เป็นอาหารสัตว์</t>
  </si>
  <si>
    <t>อื่นๆ (ระบุ)</t>
  </si>
  <si>
    <t>โดยมีรายละเอียด ดังนี้</t>
  </si>
  <si>
    <t>วันที่นำสัตว์เข้าฆ่า/วันที่สัตว์ตาย</t>
  </si>
  <si>
    <t>ชนิดสัตว์</t>
  </si>
  <si>
    <t>น้ำหนักสุทธิ</t>
  </si>
  <si>
    <t>ตัว (กรณีจำหน่ายทั้งตัว)</t>
  </si>
  <si>
    <t>กิโลกรัม (กรณีจำหน่ายเป็นเนื้อสัตว์)</t>
  </si>
  <si>
    <t>หมู่ที่</t>
  </si>
  <si>
    <t>ตำบล/แขวง</t>
  </si>
  <si>
    <t>อำเภอ/เขต</t>
  </si>
  <si>
    <t>๑.</t>
  </si>
  <si>
    <t>๒.</t>
  </si>
  <si>
    <t>๓.</t>
  </si>
  <si>
    <t>๔.</t>
  </si>
  <si>
    <t>๕.</t>
  </si>
  <si>
    <t>ชื่อ-สกุล เจ้าของเนื้อสัตว์</t>
  </si>
  <si>
    <t>อยู่บ้านเลขที่</t>
  </si>
  <si>
    <t>โทรศัพท์</t>
  </si>
  <si>
    <t>พนักงานตรวจโรคสัตว์</t>
  </si>
  <si>
    <t>ลงชื่อ</t>
  </si>
  <si>
    <r>
      <t>หมายเหตุ</t>
    </r>
    <r>
      <rPr>
        <sz val="16"/>
        <color theme="1"/>
        <rFont val="TH SarabunPSK"/>
        <family val="2"/>
      </rPr>
      <t xml:space="preserve"> : การออกใบรับรองให้จำหน่ายเนื้อสัตว์ให้ออกใบรับรองต่อหนึ่งสถานที่ปลายทาง</t>
    </r>
  </si>
  <si>
    <t>(</t>
  </si>
  <si>
    <t>)</t>
  </si>
  <si>
    <t>ตามพระราชบัญญัติควบคุมการฆ่าสัตว์เพื่อการจำหน่ายเนื้อสัตว์ พ.ศ. ๒๕๕๙</t>
  </si>
  <si>
    <t>เลขที่ใบอนุญาต
โรงฆ่าสัตว์</t>
  </si>
  <si>
    <t>รหัสในการบ่งชี้ชุดการผลิต (Lot number) และชุดย่อยการผลิต (Sub Lot number) (ถ้ามี)</t>
  </si>
  <si>
    <t>D0218011/2551</t>
  </si>
  <si>
    <t>บมจ บิ๊กซี ซูเปอร์เซ็นเตอร์ (ศูนย์กร</t>
  </si>
  <si>
    <t>99/7</t>
  </si>
  <si>
    <t>1</t>
  </si>
  <si>
    <t/>
  </si>
  <si>
    <t>คลองเปรง</t>
  </si>
  <si>
    <t>เมืองฉะเชิงเทรา</t>
  </si>
  <si>
    <t>ฉะเชิงเทรา</t>
  </si>
  <si>
    <t>เป็ด</t>
  </si>
  <si>
    <t xml:space="preserve">14/63/008676        </t>
  </si>
  <si>
    <t xml:space="preserve">14/63/008677        </t>
  </si>
  <si>
    <t xml:space="preserve">14/63/008678        </t>
  </si>
  <si>
    <t xml:space="preserve">14/63/008679        </t>
  </si>
  <si>
    <t xml:space="preserve">บมจ. สยามแม็คโคร คลังสินค้าอาหารสด  </t>
  </si>
  <si>
    <t>ห้องเลขที่ W.1/1 เลขที่ 54/6</t>
  </si>
  <si>
    <t>2</t>
  </si>
  <si>
    <t>กาหลง</t>
  </si>
  <si>
    <t>เมืองสมุทรสาคร</t>
  </si>
  <si>
    <t>ราชบุรี</t>
  </si>
  <si>
    <t xml:space="preserve">14/63/008680        </t>
  </si>
  <si>
    <t xml:space="preserve">14/63/008681        </t>
  </si>
  <si>
    <t xml:space="preserve">14/63/008682        </t>
  </si>
  <si>
    <t xml:space="preserve">14/63/008683        </t>
  </si>
  <si>
    <t xml:space="preserve">บมจ. สยามแม็คโคร (DC)               </t>
  </si>
  <si>
    <t>6/1</t>
  </si>
  <si>
    <t>พะยอม</t>
  </si>
  <si>
    <t>วังน้อย</t>
  </si>
  <si>
    <t>พระนครศรีอยุธยา</t>
  </si>
  <si>
    <t xml:space="preserve">14/63/008684        </t>
  </si>
  <si>
    <t xml:space="preserve">14/63/008685        </t>
  </si>
  <si>
    <t xml:space="preserve">14/63/008686        </t>
  </si>
  <si>
    <t xml:space="preserve">14/63/008687        </t>
  </si>
  <si>
    <t xml:space="preserve">14/63/008688        </t>
  </si>
  <si>
    <t xml:space="preserve">14/63/008689        </t>
  </si>
  <si>
    <t xml:space="preserve">14/63/008690        </t>
  </si>
  <si>
    <t xml:space="preserve">14/63/008691        </t>
  </si>
  <si>
    <t xml:space="preserve">14/63/008692        </t>
  </si>
  <si>
    <t xml:space="preserve">14/63/008693        </t>
  </si>
  <si>
    <t xml:space="preserve">14/63/008694        </t>
  </si>
  <si>
    <t xml:space="preserve">14/63/008695        </t>
  </si>
  <si>
    <t xml:space="preserve">14/63/008696        </t>
  </si>
  <si>
    <t xml:space="preserve">14/63/008697        </t>
  </si>
  <si>
    <t xml:space="preserve">14/63/008698        </t>
  </si>
  <si>
    <t xml:space="preserve">14/63/008699        </t>
  </si>
  <si>
    <t xml:space="preserve">14/63/008700        </t>
  </si>
  <si>
    <t xml:space="preserve">14/63/008701        </t>
  </si>
  <si>
    <t xml:space="preserve">14/63/008702        </t>
  </si>
  <si>
    <t xml:space="preserve">14/63/008703        </t>
  </si>
  <si>
    <t xml:space="preserve">14/63/008704        </t>
  </si>
  <si>
    <t xml:space="preserve">14/63/008705        </t>
  </si>
  <si>
    <t xml:space="preserve">14/63/008706        </t>
  </si>
  <si>
    <t xml:space="preserve">14/63/008707        </t>
  </si>
  <si>
    <t xml:space="preserve">14/63/008708        </t>
  </si>
  <si>
    <t xml:space="preserve">14/63/008709        </t>
  </si>
  <si>
    <t xml:space="preserve">14/63/008710        </t>
  </si>
  <si>
    <t xml:space="preserve">14/63/008711        </t>
  </si>
  <si>
    <t xml:space="preserve">14/63/008712        </t>
  </si>
  <si>
    <t xml:space="preserve">14/63/008713        </t>
  </si>
  <si>
    <t xml:space="preserve">14/63/008714        </t>
  </si>
  <si>
    <t xml:space="preserve">14/63/008715        </t>
  </si>
  <si>
    <t xml:space="preserve">14/63/008716        </t>
  </si>
  <si>
    <t xml:space="preserve">14/63/008717        </t>
  </si>
  <si>
    <t xml:space="preserve">14/63/008718        </t>
  </si>
  <si>
    <t xml:space="preserve">14/63/008719        </t>
  </si>
  <si>
    <t xml:space="preserve">14/63/008720        </t>
  </si>
  <si>
    <t xml:space="preserve">14/63/008721        </t>
  </si>
  <si>
    <t xml:space="preserve">14/63/008722        </t>
  </si>
  <si>
    <t xml:space="preserve">14/63/008723        </t>
  </si>
  <si>
    <t xml:space="preserve">14/63/008724        </t>
  </si>
  <si>
    <t xml:space="preserve">14/63/008725        </t>
  </si>
  <si>
    <t xml:space="preserve">14/63/008726        </t>
  </si>
  <si>
    <t xml:space="preserve">14/63/008727        </t>
  </si>
  <si>
    <t xml:space="preserve">14/63/008728        </t>
  </si>
  <si>
    <t xml:space="preserve">14/63/008729        </t>
  </si>
  <si>
    <t xml:space="preserve">14/63/008730        </t>
  </si>
  <si>
    <t xml:space="preserve">14/63/008731        </t>
  </si>
  <si>
    <t xml:space="preserve">14/63/008732        </t>
  </si>
  <si>
    <t xml:space="preserve">14/63/008733        </t>
  </si>
  <si>
    <t xml:space="preserve">14/63/008734        </t>
  </si>
  <si>
    <t xml:space="preserve">14/63/008735        </t>
  </si>
  <si>
    <t xml:space="preserve">14/63/008736        </t>
  </si>
  <si>
    <t xml:space="preserve">14/63/008737        </t>
  </si>
  <si>
    <t xml:space="preserve">14/63/008738        </t>
  </si>
  <si>
    <t xml:space="preserve">14/63/008739        </t>
  </si>
  <si>
    <t xml:space="preserve">14/63/008740        </t>
  </si>
  <si>
    <t xml:space="preserve">14/63/008741        </t>
  </si>
  <si>
    <t xml:space="preserve">14/63/008742        </t>
  </si>
  <si>
    <t xml:space="preserve">14/63/008743        </t>
  </si>
  <si>
    <t xml:space="preserve">14/63/008744        </t>
  </si>
  <si>
    <t xml:space="preserve">14/63/008745        </t>
  </si>
  <si>
    <t xml:space="preserve">14/63/008746        </t>
  </si>
  <si>
    <t xml:space="preserve">14/63/008747        </t>
  </si>
  <si>
    <t xml:space="preserve">14/63/008748        </t>
  </si>
  <si>
    <t xml:space="preserve">14/63/008749        </t>
  </si>
  <si>
    <t xml:space="preserve">14/63/008750        </t>
  </si>
  <si>
    <t xml:space="preserve">14/63/008751        </t>
  </si>
  <si>
    <t xml:space="preserve">14/63/008752        </t>
  </si>
  <si>
    <t>ณัฐกิจ  จึงเจริญสุขยิ่ง</t>
  </si>
  <si>
    <t>01-07692</t>
  </si>
  <si>
    <t>บริษัท บางกอกแรนช์ จำกัด (มหาชน)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</si>
  <si>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</si>
  <si>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</si>
  <si>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</si>
  <si>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</si>
  <si>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</si>
  <si>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</si>
  <si>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</si>
  <si>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</si>
  <si>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</si>
  <si>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</si>
  <si>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</si>
  <si>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 xml:space="preserve">14/63/008753        </t>
  </si>
  <si>
    <t xml:space="preserve">14/63/008754        </t>
  </si>
  <si>
    <t xml:space="preserve">14/63/008755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</si>
</sst>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7" formatCode="[$-1070000]d/mm/yyyy;@"/>
    <numFmt numFmtId="188" formatCode="0.0"/>
    <numFmt numFmtId="189" formatCode="#,##0.0"/>
    <numFmt numFmtId="190" formatCode="&quot;วันที่&quot;\ [$-D07041E]dd\ &quot;เดือน&quot;\ mmmm\ &quot;พ.ศ.&quot;\ yyyy;@"/>
    <numFmt numFmtId="191" formatCode="[$-107041E]dd\ &quot;เดือน&quot;\ mmmm\ &quot;พ.ศ.&quot;\ yyyy;@"/>
    <numFmt numFmtId="194" formatCode="[$-409]d\-mmm\-yy;@"/>
  </numFmts>
  <fonts count="17" x14ac:knownFonts="1">
    <font>
      <sz val="11"/>
      <color theme="1"/>
      <name val="Tahoma"/>
      <family val="2"/>
      <charset val="222"/>
      <scheme val="minor"/>
    </font>
    <font>
      <sz val="14"/>
      <color theme="1"/>
      <name val="AngsanaUPC"/>
      <family val="1"/>
    </font>
    <font>
      <b/>
      <sz val="14"/>
      <color theme="1"/>
      <name val="AngsanaUPC"/>
      <family val="1"/>
    </font>
    <font>
      <sz val="12"/>
      <color theme="1"/>
      <name val="AngsanaUPC"/>
      <family val="1"/>
    </font>
    <font>
      <sz val="11"/>
      <color theme="1"/>
      <name val="AngsanaUPC"/>
      <family val="1"/>
    </font>
    <font>
      <b/>
      <u/>
      <sz val="14"/>
      <color theme="1"/>
      <name val="AngsanaUPC"/>
      <family val="1"/>
    </font>
    <font>
      <b/>
      <u/>
      <sz val="14"/>
      <color theme="0"/>
      <name val="AngsanaUPC"/>
      <family val="1"/>
    </font>
    <font>
      <sz val="20"/>
      <color theme="1"/>
      <name val="Angsana New"/>
      <family val="1"/>
    </font>
    <font>
      <b/>
      <sz val="18"/>
      <color theme="1"/>
      <name val="AngsanaUPC"/>
      <family val="1"/>
    </font>
    <font>
      <b/>
      <sz val="13"/>
      <color theme="1"/>
      <name val="Angsana New"/>
      <family val="1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theme="1"/>
      <name val="Wingdings 2"/>
      <family val="1"/>
      <charset val="2"/>
    </font>
    <font>
      <u/>
      <sz val="16"/>
      <color theme="1"/>
      <name val="TH SarabunPSK"/>
      <family val="2"/>
    </font>
    <font>
      <b/>
      <sz val="14"/>
      <color theme="1"/>
      <name val="TH SarabunPSK"/>
      <family val="2"/>
    </font>
    <font>
      <sz val="14"/>
      <color theme="0"/>
      <name val="AngsanaUPC"/>
      <family val="1"/>
    </font>
    <font>
      <b/>
      <sz val="14"/>
      <color indexed="8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/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188" fontId="1" fillId="0" borderId="0" xfId="0" applyNumberFormat="1" applyFont="1" applyBorder="1" applyAlignment="1">
      <alignment vertical="center"/>
    </xf>
    <xf numFmtId="0" fontId="2" fillId="0" borderId="0" xfId="0" applyNumberFormat="1" applyFont="1" applyAlignment="1" applyProtection="1"/>
    <xf numFmtId="0" fontId="1" fillId="0" borderId="1" xfId="0" applyNumberFormat="1" applyFont="1" applyBorder="1" applyAlignment="1" applyProtection="1">
      <alignment horizontal="center" vertical="center"/>
    </xf>
    <xf numFmtId="0" fontId="5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/>
    </xf>
    <xf numFmtId="0" fontId="1" fillId="0" borderId="1" xfId="0" applyNumberFormat="1" applyFont="1" applyBorder="1" applyAlignment="1" applyProtection="1">
      <alignment vertical="center" shrinkToFit="1"/>
    </xf>
    <xf numFmtId="0" fontId="1" fillId="0" borderId="1" xfId="0" applyNumberFormat="1" applyFont="1" applyBorder="1" applyAlignment="1" applyProtection="1">
      <alignment vertical="center" shrinkToFit="1"/>
      <protection locked="0"/>
    </xf>
    <xf numFmtId="1" fontId="1" fillId="0" borderId="0" xfId="0" applyNumberFormat="1" applyFont="1" applyBorder="1" applyAlignment="1">
      <alignment horizontal="center" vertical="center"/>
    </xf>
    <xf numFmtId="0" fontId="8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 shrinkToFit="1"/>
    </xf>
    <xf numFmtId="189" fontId="2" fillId="0" borderId="0" xfId="0" applyNumberFormat="1" applyFont="1" applyAlignment="1" applyProtection="1">
      <alignment shrinkToFit="1"/>
    </xf>
    <xf numFmtId="189" fontId="1" fillId="0" borderId="5" xfId="0" applyNumberFormat="1" applyFont="1" applyBorder="1" applyAlignment="1" applyProtection="1">
      <alignment horizontal="center" vertical="center" shrinkToFit="1"/>
    </xf>
    <xf numFmtId="189" fontId="1" fillId="0" borderId="4" xfId="0" applyNumberFormat="1" applyFont="1" applyBorder="1" applyAlignment="1" applyProtection="1">
      <alignment horizontal="center" vertical="center" shrinkToFit="1"/>
    </xf>
    <xf numFmtId="189" fontId="1" fillId="0" borderId="4" xfId="0" applyNumberFormat="1" applyFont="1" applyBorder="1" applyAlignment="1" applyProtection="1">
      <alignment horizontal="center" vertical="center" shrinkToFit="1"/>
      <protection locked="0"/>
    </xf>
    <xf numFmtId="189" fontId="1" fillId="0" borderId="0" xfId="0" applyNumberFormat="1" applyFont="1" applyAlignment="1" applyProtection="1">
      <alignment vertical="center" shrinkToFit="1"/>
      <protection locked="0"/>
    </xf>
    <xf numFmtId="187" fontId="1" fillId="0" borderId="1" xfId="0" applyNumberFormat="1" applyFont="1" applyBorder="1" applyAlignment="1" applyProtection="1">
      <alignment vertical="center" shrinkToFit="1"/>
    </xf>
    <xf numFmtId="0" fontId="1" fillId="0" borderId="4" xfId="0" applyNumberFormat="1" applyFont="1" applyBorder="1" applyAlignment="1" applyProtection="1">
      <alignment horizontal="center" vertical="center" shrinkToFit="1"/>
    </xf>
    <xf numFmtId="187" fontId="1" fillId="0" borderId="1" xfId="0" applyNumberFormat="1" applyFont="1" applyBorder="1" applyAlignment="1" applyProtection="1">
      <alignment vertical="center" shrinkToFit="1"/>
      <protection locked="0"/>
    </xf>
    <xf numFmtId="0" fontId="1" fillId="0" borderId="4" xfId="0" applyNumberFormat="1" applyFont="1" applyBorder="1" applyAlignment="1" applyProtection="1">
      <alignment horizontal="center" vertical="center" shrinkToFit="1"/>
      <protection locked="0"/>
    </xf>
    <xf numFmtId="0" fontId="1" fillId="0" borderId="0" xfId="0" applyFont="1" applyAlignment="1" applyProtection="1">
      <alignment vertical="center" shrinkToFit="1"/>
      <protection locked="0"/>
    </xf>
    <xf numFmtId="0" fontId="1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Protection="1"/>
    <xf numFmtId="0" fontId="10" fillId="0" borderId="0" xfId="0" applyFont="1" applyBorder="1" applyAlignment="1" applyProtection="1"/>
    <xf numFmtId="49" fontId="10" fillId="0" borderId="0" xfId="0" applyNumberFormat="1" applyFont="1" applyBorder="1" applyAlignment="1" applyProtection="1">
      <alignment shrinkToFit="1"/>
    </xf>
    <xf numFmtId="0" fontId="10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shrinkToFit="1"/>
    </xf>
    <xf numFmtId="190" fontId="10" fillId="0" borderId="0" xfId="0" applyNumberFormat="1" applyFont="1" applyBorder="1" applyAlignment="1" applyProtection="1">
      <alignment shrinkToFit="1"/>
    </xf>
    <xf numFmtId="0" fontId="12" fillId="0" borderId="0" xfId="0" applyFont="1" applyBorder="1" applyAlignment="1" applyProtection="1">
      <alignment horizontal="center"/>
    </xf>
    <xf numFmtId="49" fontId="10" fillId="0" borderId="0" xfId="0" applyNumberFormat="1" applyFont="1" applyBorder="1" applyAlignment="1" applyProtection="1"/>
    <xf numFmtId="0" fontId="12" fillId="0" borderId="0" xfId="0" applyFont="1" applyBorder="1" applyAlignment="1" applyProtection="1"/>
    <xf numFmtId="49" fontId="10" fillId="0" borderId="0" xfId="0" applyNumberFormat="1" applyFont="1" applyBorder="1" applyProtection="1"/>
    <xf numFmtId="0" fontId="10" fillId="0" borderId="0" xfId="0" applyFont="1" applyBorder="1" applyAlignment="1" applyProtection="1">
      <alignment horizontal="center" shrinkToFit="1"/>
    </xf>
    <xf numFmtId="0" fontId="10" fillId="0" borderId="0" xfId="0" applyFont="1" applyBorder="1" applyAlignment="1" applyProtection="1">
      <alignment horizontal="left"/>
    </xf>
    <xf numFmtId="0" fontId="10" fillId="0" borderId="0" xfId="0" applyFont="1" applyBorder="1" applyAlignment="1" applyProtection="1"/>
    <xf numFmtId="0" fontId="10" fillId="0" borderId="0" xfId="0" applyNumberFormat="1" applyFont="1" applyBorder="1" applyAlignment="1" applyProtection="1"/>
    <xf numFmtId="0" fontId="10" fillId="0" borderId="0" xfId="0" applyFont="1" applyBorder="1" applyAlignment="1" applyProtection="1">
      <alignment horizontal="center"/>
    </xf>
    <xf numFmtId="0" fontId="13" fillId="0" borderId="0" xfId="0" applyFont="1" applyBorder="1" applyProtection="1"/>
    <xf numFmtId="0" fontId="11" fillId="0" borderId="0" xfId="0" applyFont="1" applyBorder="1" applyAlignment="1" applyProtection="1"/>
    <xf numFmtId="0" fontId="15" fillId="2" borderId="6" xfId="0" applyNumberFormat="1" applyFont="1" applyFill="1" applyBorder="1" applyAlignment="1">
      <alignment horizontal="center"/>
    </xf>
    <xf numFmtId="0" fontId="15" fillId="2" borderId="6" xfId="0" applyNumberFormat="1" applyFont="1" applyFill="1" applyBorder="1" applyAlignment="1">
      <alignment horizontal="center" vertical="center"/>
    </xf>
    <xf numFmtId="1" fontId="15" fillId="2" borderId="6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49" fontId="15" fillId="2" borderId="6" xfId="0" applyNumberFormat="1" applyFont="1" applyFill="1" applyBorder="1" applyAlignment="1">
      <alignment horizontal="center" vertical="center"/>
    </xf>
    <xf numFmtId="2" fontId="15" fillId="2" borderId="6" xfId="0" applyNumberFormat="1" applyFont="1" applyFill="1" applyBorder="1" applyAlignment="1">
      <alignment horizontal="center" vertical="center"/>
    </xf>
    <xf numFmtId="1" fontId="15" fillId="2" borderId="6" xfId="0" applyNumberFormat="1" applyFont="1" applyFill="1" applyBorder="1" applyAlignment="1">
      <alignment horizontal="center" vertical="center"/>
    </xf>
    <xf numFmtId="0" fontId="15" fillId="2" borderId="6" xfId="0" applyNumberFormat="1" applyFont="1" applyFill="1" applyBorder="1" applyAlignment="1">
      <alignment horizontal="center" vertical="center"/>
    </xf>
    <xf numFmtId="188" fontId="15" fillId="2" borderId="6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shrinkToFit="1"/>
    </xf>
    <xf numFmtId="0" fontId="10" fillId="0" borderId="0" xfId="0" applyFont="1" applyBorder="1" applyAlignment="1" applyProtection="1">
      <alignment horizontal="right" shrinkToFit="1"/>
    </xf>
    <xf numFmtId="0" fontId="10" fillId="0" borderId="0" xfId="0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center" shrinkToFit="1"/>
    </xf>
    <xf numFmtId="0" fontId="10" fillId="0" borderId="0" xfId="0" applyFont="1" applyBorder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center" shrinkToFit="1"/>
      <protection locked="0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191" fontId="10" fillId="0" borderId="0" xfId="0" applyNumberFormat="1" applyFont="1" applyBorder="1" applyAlignment="1" applyProtection="1">
      <alignment horizontal="left" shrinkToFit="1"/>
    </xf>
    <xf numFmtId="0" fontId="10" fillId="0" borderId="0" xfId="0" quotePrefix="1" applyNumberFormat="1" applyFont="1" applyBorder="1" applyAlignment="1" applyProtection="1">
      <alignment horizontal="center" shrinkToFit="1"/>
    </xf>
    <xf numFmtId="0" fontId="10" fillId="0" borderId="0" xfId="0" applyFont="1" applyBorder="1" applyAlignment="1" applyProtection="1"/>
    <xf numFmtId="0" fontId="10" fillId="0" borderId="0" xfId="0" applyFont="1" applyBorder="1" applyAlignment="1" applyProtection="1">
      <alignment shrinkToFit="1"/>
    </xf>
    <xf numFmtId="194" fontId="15" fillId="2" borderId="6" xfId="0" applyNumberFormat="1" applyFont="1" applyFill="1" applyBorder="1" applyAlignment="1">
      <alignment horizontal="center" vertical="center"/>
    </xf>
    <xf numFmtId="194" fontId="1" fillId="0" borderId="0" xfId="0" applyNumberFormat="1" applyFont="1" applyBorder="1" applyAlignment="1">
      <alignment vertical="center"/>
    </xf>
    <xf numFmtId="0" fontId="16" fillId="3" borderId="7" xfId="0" applyFont="1" applyFill="1" applyBorder="1" applyAlignment="1" applyProtection="1">
      <alignment horizontal="center" vertical="center" wrapText="1"/>
    </xf>
    <xf numFmtId="0" fontId="16" fillId="3" borderId="7" xfId="0" applyFont="1" applyFill="1" applyBorder="1" applyAlignment="1" applyProtection="1">
      <alignment horizontal="left" vertical="top" wrapText="1"/>
    </xf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99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66"/>
      <color rgb="FFFF9999"/>
      <color rgb="FFFF7C80"/>
      <color rgb="FFFF00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299276</xdr:colOff>
      <xdr:row>0</xdr:row>
      <xdr:rowOff>0</xdr:rowOff>
    </xdr:from>
    <xdr:to>
      <xdr:col>11</xdr:col>
      <xdr:colOff>23954</xdr:colOff>
      <xdr:row>2</xdr:row>
      <xdr:rowOff>278644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59413E-0C45-489E-9B8D-500DC0C98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3059" y="0"/>
          <a:ext cx="993021" cy="1073774"/>
        </a:xfrm>
        <a:prstGeom prst="rect">
          <a:avLst/>
        </a:prstGeom>
      </xdr:spPr>
    </xdr:pic>
    <xdr:clientData/>
  </xdr:twoCellAnchor>
  <xdr:twoCellAnchor>
    <xdr:from>
      <xdr:col>15</xdr:col>
      <xdr:colOff>13526</xdr:colOff>
      <xdr:row>2</xdr:row>
      <xdr:rowOff>241300</xdr:rowOff>
    </xdr:from>
    <xdr:to>
      <xdr:col>18</xdr:col>
      <xdr:colOff>280226</xdr:colOff>
      <xdr:row>2</xdr:row>
      <xdr:rowOff>241300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871F6-AAF3-4A86-A734-27EA459E6643}"/>
            </a:ext>
          </a:extLst>
        </xdr:cNvPr>
        <xdr:cNvCxnSpPr/>
      </xdr:nvCxnSpPr>
      <xdr:spPr>
        <a:xfrm>
          <a:off x="4636326" y="1035050"/>
          <a:ext cx="1219200" cy="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119725</xdr:colOff>
      <xdr:row>8</xdr:row>
      <xdr:rowOff>212616</xdr:rowOff>
    </xdr:from>
    <xdr:to>
      <xdr:col>9</xdr:col>
      <xdr:colOff>26226</xdr:colOff>
      <xdr:row>8</xdr:row>
      <xdr:rowOff>222250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3C242B9-702D-4CE8-9291-B1AA9FFCBC0A}"/>
            </a:ext>
          </a:extLst>
        </xdr:cNvPr>
        <xdr:cNvCxnSpPr/>
      </xdr:nvCxnSpPr>
      <xdr:spPr>
        <a:xfrm>
          <a:off x="942464" y="2564877"/>
          <a:ext cx="1828066" cy="9634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36736</xdr:colOff>
      <xdr:row>8</xdr:row>
      <xdr:rowOff>208236</xdr:rowOff>
    </xdr:from>
    <xdr:to>
      <xdr:col>18</xdr:col>
      <xdr:colOff>273050</xdr:colOff>
      <xdr:row>8</xdr:row>
      <xdr:rowOff>215900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0CD07A7-D6BC-42DC-8D66-FA5667F6E618}"/>
            </a:ext>
          </a:extLst>
        </xdr:cNvPr>
        <xdr:cNvCxnSpPr/>
      </xdr:nvCxnSpPr>
      <xdr:spPr>
        <a:xfrm>
          <a:off x="4665886" y="2551386"/>
          <a:ext cx="1188814" cy="7664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12869</xdr:colOff>
      <xdr:row>9</xdr:row>
      <xdr:rowOff>212617</xdr:rowOff>
    </xdr:from>
    <xdr:to>
      <xdr:col>18</xdr:col>
      <xdr:colOff>273050</xdr:colOff>
      <xdr:row>9</xdr:row>
      <xdr:rowOff>228600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2EB6AAA-528F-4088-8235-FB83B7FA38AA}"/>
            </a:ext>
          </a:extLst>
        </xdr:cNvPr>
        <xdr:cNvCxnSpPr/>
      </xdr:nvCxnSpPr>
      <xdr:spPr>
        <a:xfrm>
          <a:off x="2737019" y="2841517"/>
          <a:ext cx="3117681" cy="15983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204902</xdr:colOff>
      <xdr:row>10</xdr:row>
      <xdr:rowOff>214590</xdr:rowOff>
    </xdr:from>
    <xdr:to>
      <xdr:col>18</xdr:col>
      <xdr:colOff>260350</xdr:colOff>
      <xdr:row>10</xdr:row>
      <xdr:rowOff>228600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758513C-684D-44B7-A8A8-9664426E37E2}"/>
            </a:ext>
          </a:extLst>
        </xdr:cNvPr>
        <xdr:cNvCxnSpPr/>
      </xdr:nvCxnSpPr>
      <xdr:spPr>
        <a:xfrm>
          <a:off x="3246552" y="3129240"/>
          <a:ext cx="2595448" cy="1401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30989</xdr:colOff>
      <xdr:row>16</xdr:row>
      <xdr:rowOff>198783</xdr:rowOff>
    </xdr:from>
    <xdr:to>
      <xdr:col>18</xdr:col>
      <xdr:colOff>281609</xdr:colOff>
      <xdr:row>16</xdr:row>
      <xdr:rowOff>201612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E70EDFB-B196-450A-9010-BBD9C9B10120}"/>
            </a:ext>
          </a:extLst>
        </xdr:cNvPr>
        <xdr:cNvCxnSpPr/>
      </xdr:nvCxnSpPr>
      <xdr:spPr>
        <a:xfrm flipV="1">
          <a:off x="1494250" y="4848087"/>
          <a:ext cx="4414011" cy="2829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4001</xdr:colOff>
      <xdr:row>19</xdr:row>
      <xdr:rowOff>202406</xdr:rowOff>
    </xdr:from>
    <xdr:to>
      <xdr:col>5</xdr:col>
      <xdr:colOff>11144</xdr:colOff>
      <xdr:row>19</xdr:row>
      <xdr:rowOff>206375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2CF30AF4-CBF6-46D1-93D6-03DFD774D5D7}"/>
            </a:ext>
          </a:extLst>
        </xdr:cNvPr>
        <xdr:cNvCxnSpPr/>
      </xdr:nvCxnSpPr>
      <xdr:spPr>
        <a:xfrm>
          <a:off x="826740" y="5713102"/>
          <a:ext cx="647665" cy="3969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111951</xdr:colOff>
      <xdr:row>19</xdr:row>
      <xdr:rowOff>215900</xdr:rowOff>
    </xdr:from>
    <xdr:to>
      <xdr:col>11</xdr:col>
      <xdr:colOff>13526</xdr:colOff>
      <xdr:row>19</xdr:row>
      <xdr:rowOff>219075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59276DC5-E22A-476B-A541-E5833C583F67}"/>
            </a:ext>
          </a:extLst>
        </xdr:cNvPr>
        <xdr:cNvCxnSpPr/>
      </xdr:nvCxnSpPr>
      <xdr:spPr>
        <a:xfrm flipV="1">
          <a:off x="2215734" y="5726596"/>
          <a:ext cx="1182618" cy="3175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27020</xdr:colOff>
      <xdr:row>20</xdr:row>
      <xdr:rowOff>228600</xdr:rowOff>
    </xdr:from>
    <xdr:to>
      <xdr:col>11</xdr:col>
      <xdr:colOff>13526</xdr:colOff>
      <xdr:row>20</xdr:row>
      <xdr:rowOff>231776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BEF7129-5B4E-4FB9-B682-B88FD3BDB47E}"/>
            </a:ext>
          </a:extLst>
        </xdr:cNvPr>
        <xdr:cNvCxnSpPr/>
      </xdr:nvCxnSpPr>
      <xdr:spPr>
        <a:xfrm flipV="1">
          <a:off x="2451063" y="6026426"/>
          <a:ext cx="947289" cy="3176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16945</xdr:colOff>
      <xdr:row>22</xdr:row>
      <xdr:rowOff>196850</xdr:rowOff>
    </xdr:from>
    <xdr:to>
      <xdr:col>18</xdr:col>
      <xdr:colOff>280226</xdr:colOff>
      <xdr:row>22</xdr:row>
      <xdr:rowOff>203200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7184A7DF-94A9-422C-8A1A-5457536CD938}"/>
            </a:ext>
          </a:extLst>
        </xdr:cNvPr>
        <xdr:cNvCxnSpPr/>
      </xdr:nvCxnSpPr>
      <xdr:spPr>
        <a:xfrm flipV="1">
          <a:off x="16945" y="6568937"/>
          <a:ext cx="5889933" cy="635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307580</xdr:colOff>
      <xdr:row>23</xdr:row>
      <xdr:rowOff>222250</xdr:rowOff>
    </xdr:from>
    <xdr:to>
      <xdr:col>10</xdr:col>
      <xdr:colOff>38926</xdr:colOff>
      <xdr:row>23</xdr:row>
      <xdr:rowOff>233974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4F5C143-C3C5-495E-812B-A851452BDA93}"/>
            </a:ext>
          </a:extLst>
        </xdr:cNvPr>
        <xdr:cNvCxnSpPr/>
      </xdr:nvCxnSpPr>
      <xdr:spPr>
        <a:xfrm flipV="1">
          <a:off x="1130319" y="6881467"/>
          <a:ext cx="1973172" cy="11724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7176</xdr:colOff>
      <xdr:row>23</xdr:row>
      <xdr:rowOff>209550</xdr:rowOff>
    </xdr:from>
    <xdr:to>
      <xdr:col>12</xdr:col>
      <xdr:colOff>7176</xdr:colOff>
      <xdr:row>23</xdr:row>
      <xdr:rowOff>214923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DC4C31EE-F6D7-439C-9737-6C8612041491}"/>
            </a:ext>
          </a:extLst>
        </xdr:cNvPr>
        <xdr:cNvCxnSpPr/>
      </xdr:nvCxnSpPr>
      <xdr:spPr>
        <a:xfrm>
          <a:off x="3392002" y="6868767"/>
          <a:ext cx="320261" cy="5373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295369</xdr:colOff>
      <xdr:row>23</xdr:row>
      <xdr:rowOff>224692</xdr:rowOff>
    </xdr:from>
    <xdr:to>
      <xdr:col>14</xdr:col>
      <xdr:colOff>21830</xdr:colOff>
      <xdr:row>23</xdr:row>
      <xdr:rowOff>224692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39CCA39E-57ED-4426-958E-62F424C6003C}"/>
            </a:ext>
          </a:extLst>
        </xdr:cNvPr>
        <xdr:cNvCxnSpPr/>
      </xdr:nvCxnSpPr>
      <xdr:spPr>
        <a:xfrm>
          <a:off x="4000456" y="6883909"/>
          <a:ext cx="366983" cy="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305138</xdr:colOff>
      <xdr:row>23</xdr:row>
      <xdr:rowOff>204305</xdr:rowOff>
    </xdr:from>
    <xdr:to>
      <xdr:col>18</xdr:col>
      <xdr:colOff>259522</xdr:colOff>
      <xdr:row>23</xdr:row>
      <xdr:rowOff>205156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CBD4863D-8B1A-4113-8831-EFFF5FA54998}"/>
            </a:ext>
          </a:extLst>
        </xdr:cNvPr>
        <xdr:cNvCxnSpPr/>
      </xdr:nvCxnSpPr>
      <xdr:spPr>
        <a:xfrm flipV="1">
          <a:off x="4650747" y="6863522"/>
          <a:ext cx="1235427" cy="851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64326</xdr:colOff>
      <xdr:row>24</xdr:row>
      <xdr:rowOff>203200</xdr:rowOff>
    </xdr:from>
    <xdr:to>
      <xdr:col>7</xdr:col>
      <xdr:colOff>13526</xdr:colOff>
      <xdr:row>24</xdr:row>
      <xdr:rowOff>209550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63B8F221-CF4E-4682-81FA-455278D90AFB}"/>
            </a:ext>
          </a:extLst>
        </xdr:cNvPr>
        <xdr:cNvCxnSpPr/>
      </xdr:nvCxnSpPr>
      <xdr:spPr>
        <a:xfrm>
          <a:off x="887065" y="7149548"/>
          <a:ext cx="1230244" cy="635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7176</xdr:colOff>
      <xdr:row>24</xdr:row>
      <xdr:rowOff>222250</xdr:rowOff>
    </xdr:from>
    <xdr:to>
      <xdr:col>13</xdr:col>
      <xdr:colOff>32576</xdr:colOff>
      <xdr:row>24</xdr:row>
      <xdr:rowOff>228600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ACBC86C5-1D64-4EDD-ADBB-BD50A389DFE3}"/>
            </a:ext>
          </a:extLst>
        </xdr:cNvPr>
        <xdr:cNvCxnSpPr/>
      </xdr:nvCxnSpPr>
      <xdr:spPr>
        <a:xfrm>
          <a:off x="2751480" y="7168598"/>
          <a:ext cx="1306444" cy="635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115126</xdr:colOff>
      <xdr:row>24</xdr:row>
      <xdr:rowOff>234950</xdr:rowOff>
    </xdr:from>
    <xdr:to>
      <xdr:col>18</xdr:col>
      <xdr:colOff>241300</xdr:colOff>
      <xdr:row>24</xdr:row>
      <xdr:rowOff>234950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46C9F1AC-E249-409A-AFC3-BE541963B4C4}"/>
            </a:ext>
          </a:extLst>
        </xdr:cNvPr>
        <xdr:cNvCxnSpPr/>
      </xdr:nvCxnSpPr>
      <xdr:spPr>
        <a:xfrm>
          <a:off x="4426776" y="7150100"/>
          <a:ext cx="1396174" cy="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26226</xdr:colOff>
      <xdr:row>25</xdr:row>
      <xdr:rowOff>215900</xdr:rowOff>
    </xdr:from>
    <xdr:to>
      <xdr:col>12</xdr:col>
      <xdr:colOff>314737</xdr:colOff>
      <xdr:row>25</xdr:row>
      <xdr:rowOff>222250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3421257D-B9D6-41DE-89BB-2D1E89575C99}"/>
            </a:ext>
          </a:extLst>
        </xdr:cNvPr>
        <xdr:cNvCxnSpPr/>
      </xdr:nvCxnSpPr>
      <xdr:spPr>
        <a:xfrm>
          <a:off x="1489487" y="7449378"/>
          <a:ext cx="2530337" cy="635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77026</xdr:colOff>
      <xdr:row>25</xdr:row>
      <xdr:rowOff>209550</xdr:rowOff>
    </xdr:from>
    <xdr:to>
      <xdr:col>17</xdr:col>
      <xdr:colOff>826</xdr:colOff>
      <xdr:row>25</xdr:row>
      <xdr:rowOff>209550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80291FA8-F4F3-4B28-80C9-4521FFFB7DCC}"/>
            </a:ext>
          </a:extLst>
        </xdr:cNvPr>
        <xdr:cNvCxnSpPr/>
      </xdr:nvCxnSpPr>
      <xdr:spPr>
        <a:xfrm>
          <a:off x="4742896" y="7443028"/>
          <a:ext cx="564321" cy="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305626</xdr:colOff>
      <xdr:row>25</xdr:row>
      <xdr:rowOff>203200</xdr:rowOff>
    </xdr:from>
    <xdr:to>
      <xdr:col>18</xdr:col>
      <xdr:colOff>254000</xdr:colOff>
      <xdr:row>25</xdr:row>
      <xdr:rowOff>204305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EA6A3163-2823-46CE-B928-DEAB10025365}"/>
            </a:ext>
          </a:extLst>
        </xdr:cNvPr>
        <xdr:cNvCxnSpPr/>
      </xdr:nvCxnSpPr>
      <xdr:spPr>
        <a:xfrm>
          <a:off x="5612017" y="7436678"/>
          <a:ext cx="268635" cy="1105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292926</xdr:colOff>
      <xdr:row>26</xdr:row>
      <xdr:rowOff>203200</xdr:rowOff>
    </xdr:from>
    <xdr:to>
      <xdr:col>7</xdr:col>
      <xdr:colOff>57976</xdr:colOff>
      <xdr:row>26</xdr:row>
      <xdr:rowOff>203200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83BA5018-844B-429C-8CE5-ED877210EE85}"/>
            </a:ext>
          </a:extLst>
        </xdr:cNvPr>
        <xdr:cNvCxnSpPr/>
      </xdr:nvCxnSpPr>
      <xdr:spPr>
        <a:xfrm>
          <a:off x="475143" y="7723809"/>
          <a:ext cx="1686616" cy="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102426</xdr:colOff>
      <xdr:row>26</xdr:row>
      <xdr:rowOff>196850</xdr:rowOff>
    </xdr:from>
    <xdr:to>
      <xdr:col>13</xdr:col>
      <xdr:colOff>826</xdr:colOff>
      <xdr:row>26</xdr:row>
      <xdr:rowOff>203200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FE7A2AF4-669C-43EA-A2CE-6947130AEFBB}"/>
            </a:ext>
          </a:extLst>
        </xdr:cNvPr>
        <xdr:cNvCxnSpPr/>
      </xdr:nvCxnSpPr>
      <xdr:spPr>
        <a:xfrm>
          <a:off x="2846730" y="7717459"/>
          <a:ext cx="1179444" cy="635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826</xdr:colOff>
      <xdr:row>26</xdr:row>
      <xdr:rowOff>209550</xdr:rowOff>
    </xdr:from>
    <xdr:to>
      <xdr:col>18</xdr:col>
      <xdr:colOff>242957</xdr:colOff>
      <xdr:row>26</xdr:row>
      <xdr:rowOff>209826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6FAB2D4-BFA3-4949-969C-0CA3A777947C}"/>
            </a:ext>
          </a:extLst>
        </xdr:cNvPr>
        <xdr:cNvCxnSpPr/>
      </xdr:nvCxnSpPr>
      <xdr:spPr>
        <a:xfrm>
          <a:off x="4666696" y="7730159"/>
          <a:ext cx="1202913" cy="276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108776</xdr:colOff>
      <xdr:row>27</xdr:row>
      <xdr:rowOff>203200</xdr:rowOff>
    </xdr:from>
    <xdr:to>
      <xdr:col>7</xdr:col>
      <xdr:colOff>13526</xdr:colOff>
      <xdr:row>27</xdr:row>
      <xdr:rowOff>203200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6B93D08D-7340-4973-B7C2-D3B2AB6F70EA}"/>
            </a:ext>
          </a:extLst>
        </xdr:cNvPr>
        <xdr:cNvCxnSpPr/>
      </xdr:nvCxnSpPr>
      <xdr:spPr>
        <a:xfrm>
          <a:off x="611254" y="8010939"/>
          <a:ext cx="1506055" cy="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197676</xdr:colOff>
      <xdr:row>27</xdr:row>
      <xdr:rowOff>203200</xdr:rowOff>
    </xdr:from>
    <xdr:to>
      <xdr:col>13</xdr:col>
      <xdr:colOff>826</xdr:colOff>
      <xdr:row>27</xdr:row>
      <xdr:rowOff>203200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6768D9CE-BFE4-49C0-9B70-10684FCF0F75}"/>
            </a:ext>
          </a:extLst>
        </xdr:cNvPr>
        <xdr:cNvCxnSpPr/>
      </xdr:nvCxnSpPr>
      <xdr:spPr>
        <a:xfrm>
          <a:off x="2621719" y="8010939"/>
          <a:ext cx="1404455" cy="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7176</xdr:colOff>
      <xdr:row>29</xdr:row>
      <xdr:rowOff>215900</xdr:rowOff>
    </xdr:from>
    <xdr:to>
      <xdr:col>14</xdr:col>
      <xdr:colOff>314737</xdr:colOff>
      <xdr:row>29</xdr:row>
      <xdr:rowOff>215900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6547008D-6187-4379-AACA-82866189E01E}"/>
            </a:ext>
          </a:extLst>
        </xdr:cNvPr>
        <xdr:cNvCxnSpPr/>
      </xdr:nvCxnSpPr>
      <xdr:spPr>
        <a:xfrm>
          <a:off x="3071741" y="8614465"/>
          <a:ext cx="1588605" cy="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26226</xdr:colOff>
      <xdr:row>30</xdr:row>
      <xdr:rowOff>222250</xdr:rowOff>
    </xdr:from>
    <xdr:to>
      <xdr:col>14</xdr:col>
      <xdr:colOff>292926</xdr:colOff>
      <xdr:row>30</xdr:row>
      <xdr:rowOff>228600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14971FF6-E87C-45FD-82DB-4475DE0EBEFE}"/>
            </a:ext>
          </a:extLst>
        </xdr:cNvPr>
        <xdr:cNvCxnSpPr/>
      </xdr:nvCxnSpPr>
      <xdr:spPr>
        <a:xfrm>
          <a:off x="3090791" y="8924511"/>
          <a:ext cx="1547744" cy="635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115126</xdr:colOff>
      <xdr:row>6</xdr:row>
      <xdr:rowOff>209550</xdr:rowOff>
    </xdr:from>
    <xdr:to>
      <xdr:col>18</xdr:col>
      <xdr:colOff>286576</xdr:colOff>
      <xdr:row>6</xdr:row>
      <xdr:rowOff>209550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3C1B4D16-419C-479E-BB81-1ED8AED7383B}"/>
            </a:ext>
          </a:extLst>
        </xdr:cNvPr>
        <xdr:cNvCxnSpPr/>
      </xdr:nvCxnSpPr>
      <xdr:spPr>
        <a:xfrm>
          <a:off x="4140474" y="1987550"/>
          <a:ext cx="1772754" cy="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178626</xdr:colOff>
      <xdr:row>18</xdr:row>
      <xdr:rowOff>184150</xdr:rowOff>
    </xdr:from>
    <xdr:to>
      <xdr:col>11</xdr:col>
      <xdr:colOff>826</xdr:colOff>
      <xdr:row>18</xdr:row>
      <xdr:rowOff>185738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318DABBA-E107-4039-A70E-D19E9CA5572F}"/>
            </a:ext>
          </a:extLst>
        </xdr:cNvPr>
        <xdr:cNvCxnSpPr/>
      </xdr:nvCxnSpPr>
      <xdr:spPr>
        <a:xfrm flipV="1">
          <a:off x="1962148" y="5407715"/>
          <a:ext cx="1423504" cy="1588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305626</xdr:colOff>
      <xdr:row>7</xdr:row>
      <xdr:rowOff>209550</xdr:rowOff>
    </xdr:from>
    <xdr:to>
      <xdr:col>14</xdr:col>
      <xdr:colOff>7176</xdr:colOff>
      <xdr:row>7</xdr:row>
      <xdr:rowOff>209550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30F6A1C3-C574-487F-9749-54A8F00F4A09}"/>
            </a:ext>
          </a:extLst>
        </xdr:cNvPr>
        <xdr:cNvCxnSpPr/>
      </xdr:nvCxnSpPr>
      <xdr:spPr>
        <a:xfrm>
          <a:off x="4330974" y="2274680"/>
          <a:ext cx="21811" cy="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301450</xdr:colOff>
      <xdr:row>7</xdr:row>
      <xdr:rowOff>201716</xdr:rowOff>
    </xdr:from>
    <xdr:to>
      <xdr:col>13</xdr:col>
      <xdr:colOff>215345</xdr:colOff>
      <xdr:row>7</xdr:row>
      <xdr:rowOff>201717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E801A3B6-5713-4474-8251-E186F60BD83B}"/>
            </a:ext>
          </a:extLst>
        </xdr:cNvPr>
        <xdr:cNvCxnSpPr/>
      </xdr:nvCxnSpPr>
      <xdr:spPr>
        <a:xfrm flipV="1">
          <a:off x="4006537" y="2266846"/>
          <a:ext cx="234156" cy="1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216726</xdr:colOff>
      <xdr:row>7</xdr:row>
      <xdr:rowOff>228600</xdr:rowOff>
    </xdr:from>
    <xdr:to>
      <xdr:col>16</xdr:col>
      <xdr:colOff>140526</xdr:colOff>
      <xdr:row>7</xdr:row>
      <xdr:rowOff>228600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71F1CCA2-A067-431E-BB9F-81A60CBE81DA}"/>
            </a:ext>
          </a:extLst>
        </xdr:cNvPr>
        <xdr:cNvCxnSpPr/>
      </xdr:nvCxnSpPr>
      <xdr:spPr>
        <a:xfrm>
          <a:off x="4562335" y="2293730"/>
          <a:ext cx="564321" cy="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38926</xdr:colOff>
      <xdr:row>7</xdr:row>
      <xdr:rowOff>209550</xdr:rowOff>
    </xdr:from>
    <xdr:to>
      <xdr:col>18</xdr:col>
      <xdr:colOff>287131</xdr:colOff>
      <xdr:row>7</xdr:row>
      <xdr:rowOff>215348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883E5C81-78FC-4654-B56F-2DD687E6D0A9}"/>
            </a:ext>
          </a:extLst>
        </xdr:cNvPr>
        <xdr:cNvCxnSpPr/>
      </xdr:nvCxnSpPr>
      <xdr:spPr>
        <a:xfrm>
          <a:off x="5345317" y="2274680"/>
          <a:ext cx="568466" cy="5798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58852</xdr:colOff>
      <xdr:row>11</xdr:row>
      <xdr:rowOff>208238</xdr:rowOff>
    </xdr:from>
    <xdr:to>
      <xdr:col>18</xdr:col>
      <xdr:colOff>281609</xdr:colOff>
      <xdr:row>11</xdr:row>
      <xdr:rowOff>215348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CC300685-68C8-4562-BA09-6C10C20196E9}"/>
            </a:ext>
          </a:extLst>
        </xdr:cNvPr>
        <xdr:cNvCxnSpPr/>
      </xdr:nvCxnSpPr>
      <xdr:spPr>
        <a:xfrm>
          <a:off x="3763939" y="3421890"/>
          <a:ext cx="2144322" cy="7110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51626</xdr:colOff>
      <xdr:row>21</xdr:row>
      <xdr:rowOff>198782</xdr:rowOff>
    </xdr:from>
    <xdr:to>
      <xdr:col>18</xdr:col>
      <xdr:colOff>276087</xdr:colOff>
      <xdr:row>21</xdr:row>
      <xdr:rowOff>209550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A1F7DF6F-BBBF-492E-B98B-4F8AA329B9FD}"/>
            </a:ext>
          </a:extLst>
        </xdr:cNvPr>
        <xdr:cNvCxnSpPr/>
      </xdr:nvCxnSpPr>
      <xdr:spPr>
        <a:xfrm flipV="1">
          <a:off x="5037756" y="6283739"/>
          <a:ext cx="864983" cy="10768"/>
        </a:xfrm>
        <a:prstGeom prst="line">
          <a:avLst/>
        </a:prstGeom>
        <a:ln w="9525">
          <a:solidFill>
            <a:sysClr val="windowText" lastClr="0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topLeftCell="D1" zoomScale="70" zoomScaleNormal="70" workbookViewId="0">
      <pane ySplit="2" topLeftCell="A3" activePane="bottomLeft" state="frozen"/>
      <selection pane="bottomLeft" activeCell="G12" sqref="G12"/>
    </sheetView>
  </sheetViews>
  <sheetFormatPr defaultColWidth="9" defaultRowHeight="22.5" customHeight="1" x14ac:dyDescent="0.25"/>
  <cols>
    <col min="1" max="1" width="22.19921875" style="2" customWidth="1"/>
    <col min="2" max="2" width="17.296875" style="2" customWidth="1"/>
    <col min="3" max="3" width="14.5" style="2" customWidth="1"/>
    <col min="4" max="4" width="16.5" style="2" customWidth="1"/>
    <col min="5" max="5" width="18" style="2" bestFit="1" customWidth="1"/>
    <col min="6" max="6" width="18" style="2" customWidth="1"/>
    <col min="7" max="7" width="21" style="12" customWidth="1"/>
    <col min="8" max="8" width="18.69921875" style="2" bestFit="1" customWidth="1"/>
    <col min="9" max="9" width="15.796875" style="83" customWidth="1"/>
    <col min="10" max="10" width="20.5" style="12" customWidth="1"/>
    <col min="11" max="11" width="8.5" style="12" customWidth="1"/>
    <col min="12" max="13" width="11" style="12" customWidth="1"/>
    <col min="14" max="14" width="12.69921875" style="12" customWidth="1"/>
    <col min="15" max="15" width="9" style="12" customWidth="1"/>
    <col min="16" max="16" width="13.296875" style="12" customWidth="1"/>
    <col min="17" max="17" width="13" style="12" customWidth="1"/>
    <col min="18" max="18" width="10" style="13" bestFit="1" customWidth="1"/>
    <col min="19" max="19" width="14.5" style="11" bestFit="1" customWidth="1"/>
    <col min="20" max="20" width="11.19921875" style="20" customWidth="1"/>
    <col min="21" max="21" width="11.69921875" style="20" customWidth="1"/>
    <col min="22" max="22" width="10.5" style="2" bestFit="1" customWidth="1"/>
    <col min="23" max="16384" width="9" style="1"/>
  </cols>
  <sheetData>
    <row r="1" spans="1:22" ht="22.5" customHeight="1" x14ac:dyDescent="0.25">
      <c r="A1" s="56" t="s">
        <v>28</v>
      </c>
      <c r="B1" s="55" t="s">
        <v>21</v>
      </c>
      <c r="C1" s="56" t="s">
        <v>29</v>
      </c>
      <c r="D1" s="55" t="s">
        <v>21</v>
      </c>
      <c r="E1" s="56" t="s">
        <v>30</v>
      </c>
      <c r="F1" s="55" t="s">
        <v>21</v>
      </c>
      <c r="G1" s="59" t="s">
        <v>13</v>
      </c>
      <c r="H1" s="55" t="s">
        <v>75</v>
      </c>
      <c r="I1" s="82" t="s">
        <v>22</v>
      </c>
      <c r="J1" s="59" t="s">
        <v>1</v>
      </c>
      <c r="K1" s="59"/>
      <c r="L1" s="59"/>
      <c r="M1" s="59"/>
      <c r="N1" s="59"/>
      <c r="O1" s="59"/>
      <c r="P1" s="59"/>
      <c r="Q1" s="59" t="s">
        <v>20</v>
      </c>
      <c r="R1" s="60" t="s">
        <v>33</v>
      </c>
      <c r="S1" s="57" t="s">
        <v>34</v>
      </c>
      <c r="T1" s="58" t="s">
        <v>8</v>
      </c>
      <c r="U1" s="58"/>
      <c r="V1" s="56" t="s">
        <v>11</v>
      </c>
    </row>
    <row r="2" spans="1:22" ht="22.5" customHeight="1" x14ac:dyDescent="0.5">
      <c r="A2" s="56"/>
      <c r="B2" s="55"/>
      <c r="C2" s="56"/>
      <c r="D2" s="55"/>
      <c r="E2" s="56"/>
      <c r="F2" s="55"/>
      <c r="G2" s="59"/>
      <c r="H2" s="56"/>
      <c r="I2" s="82"/>
      <c r="J2" s="52" t="s">
        <v>14</v>
      </c>
      <c r="K2" s="52" t="s">
        <v>15</v>
      </c>
      <c r="L2" s="52" t="s">
        <v>16</v>
      </c>
      <c r="M2" s="52" t="s">
        <v>23</v>
      </c>
      <c r="N2" s="52" t="s">
        <v>17</v>
      </c>
      <c r="O2" s="53" t="s">
        <v>18</v>
      </c>
      <c r="P2" s="53" t="s">
        <v>19</v>
      </c>
      <c r="Q2" s="59"/>
      <c r="R2" s="60"/>
      <c r="S2" s="57"/>
      <c r="T2" s="54" t="s">
        <v>9</v>
      </c>
      <c r="U2" s="54" t="s">
        <v>10</v>
      </c>
      <c r="V2" s="56"/>
    </row>
    <row r="3" spans="1:22" ht="22.5" customHeight="1" x14ac:dyDescent="0.25">
      <c r="A3" s="84" t="s">
        <v>174</v>
      </c>
      <c r="B3" s="84" t="s">
        <v>175</v>
      </c>
      <c r="C3" s="85" t="s">
        <v>81</v>
      </c>
      <c r="D3" s="85" t="s">
        <v>81</v>
      </c>
      <c r="E3" s="85" t="s">
        <v>81</v>
      </c>
      <c r="F3" s="85" t="s">
        <v>81</v>
      </c>
      <c r="G3" s="84" t="s">
        <v>176</v>
      </c>
      <c r="H3" s="84" t="s">
        <v>77</v>
      </c>
      <c r="I3" s="84" t="s">
        <v>177</v>
      </c>
      <c r="J3" s="84" t="s">
        <v>78</v>
      </c>
      <c r="K3" s="84" t="s">
        <v>79</v>
      </c>
      <c r="L3" s="84" t="s">
        <v>80</v>
      </c>
      <c r="M3" s="84" t="s">
        <v>81</v>
      </c>
      <c r="N3" s="84" t="s">
        <v>82</v>
      </c>
      <c r="O3" s="84" t="s">
        <v>83</v>
      </c>
      <c r="P3" s="84" t="s">
        <v>84</v>
      </c>
      <c r="Q3" s="84" t="s">
        <v>85</v>
      </c>
      <c r="R3" s="84">
        <v>0</v>
      </c>
      <c r="S3" s="84">
        <v>22</v>
      </c>
      <c r="T3" s="84" t="s">
        <v>80</v>
      </c>
      <c r="U3" s="84" t="s">
        <v>81</v>
      </c>
      <c r="V3" s="84" t="s">
        <v>86</v>
      </c>
    </row>
    <row r="4" spans="1:22" ht="22.5" customHeight="1" x14ac:dyDescent="0.25">
      <c r="A4" s="84" t="s">
        <v>174</v>
      </c>
      <c r="B4" s="84" t="s">
        <v>175</v>
      </c>
      <c r="C4" s="85" t="s">
        <v>81</v>
      </c>
      <c r="D4" s="85" t="s">
        <v>81</v>
      </c>
      <c r="E4" s="85" t="s">
        <v>81</v>
      </c>
      <c r="F4" s="85" t="s">
        <v>81</v>
      </c>
      <c r="G4" s="84" t="s">
        <v>176</v>
      </c>
      <c r="H4" s="84" t="s">
        <v>77</v>
      </c>
      <c r="I4" s="84" t="s">
        <v>177</v>
      </c>
      <c r="J4" s="84" t="s">
        <v>78</v>
      </c>
      <c r="K4" s="84" t="s">
        <v>79</v>
      </c>
      <c r="L4" s="84" t="s">
        <v>80</v>
      </c>
      <c r="M4" s="84" t="s">
        <v>81</v>
      </c>
      <c r="N4" s="84" t="s">
        <v>82</v>
      </c>
      <c r="O4" s="84" t="s">
        <v>83</v>
      </c>
      <c r="P4" s="84" t="s">
        <v>84</v>
      </c>
      <c r="Q4" s="84" t="s">
        <v>85</v>
      </c>
      <c r="R4" s="84">
        <v>0</v>
      </c>
      <c r="S4" s="84">
        <v>118</v>
      </c>
      <c r="T4" s="84" t="s">
        <v>80</v>
      </c>
      <c r="U4" s="84" t="s">
        <v>81</v>
      </c>
      <c r="V4" s="84" t="s">
        <v>87</v>
      </c>
    </row>
    <row r="5" spans="1:22" ht="22.5" customHeight="1" x14ac:dyDescent="0.25">
      <c r="A5" s="84" t="s">
        <v>174</v>
      </c>
      <c r="B5" s="84" t="s">
        <v>175</v>
      </c>
      <c r="C5" s="85" t="s">
        <v>81</v>
      </c>
      <c r="D5" s="85" t="s">
        <v>81</v>
      </c>
      <c r="E5" s="85" t="s">
        <v>81</v>
      </c>
      <c r="F5" s="85" t="s">
        <v>81</v>
      </c>
      <c r="G5" s="84" t="s">
        <v>176</v>
      </c>
      <c r="H5" s="84" t="s">
        <v>77</v>
      </c>
      <c r="I5" s="84" t="s">
        <v>177</v>
      </c>
      <c r="J5" s="84" t="s">
        <v>78</v>
      </c>
      <c r="K5" s="84" t="s">
        <v>79</v>
      </c>
      <c r="L5" s="84" t="s">
        <v>80</v>
      </c>
      <c r="M5" s="84" t="s">
        <v>81</v>
      </c>
      <c r="N5" s="84" t="s">
        <v>82</v>
      </c>
      <c r="O5" s="84" t="s">
        <v>83</v>
      </c>
      <c r="P5" s="84" t="s">
        <v>84</v>
      </c>
      <c r="Q5" s="84" t="s">
        <v>85</v>
      </c>
      <c r="R5" s="84">
        <v>0</v>
      </c>
      <c r="S5" s="84">
        <v>152</v>
      </c>
      <c r="T5" s="84" t="s">
        <v>80</v>
      </c>
      <c r="U5" s="84" t="s">
        <v>81</v>
      </c>
      <c r="V5" s="84" t="s">
        <v>88</v>
      </c>
    </row>
    <row r="6" spans="1:22" ht="22.5" customHeight="1" x14ac:dyDescent="0.25">
      <c r="A6" s="84" t="s">
        <v>174</v>
      </c>
      <c r="B6" s="84" t="s">
        <v>175</v>
      </c>
      <c r="C6" s="85" t="s">
        <v>81</v>
      </c>
      <c r="D6" s="85" t="s">
        <v>81</v>
      </c>
      <c r="E6" s="85" t="s">
        <v>81</v>
      </c>
      <c r="F6" s="85" t="s">
        <v>81</v>
      </c>
      <c r="G6" s="84" t="s">
        <v>176</v>
      </c>
      <c r="H6" s="84" t="s">
        <v>77</v>
      </c>
      <c r="I6" s="84" t="s">
        <v>177</v>
      </c>
      <c r="J6" s="84" t="s">
        <v>78</v>
      </c>
      <c r="K6" s="84" t="s">
        <v>79</v>
      </c>
      <c r="L6" s="84" t="s">
        <v>80</v>
      </c>
      <c r="M6" s="84" t="s">
        <v>81</v>
      </c>
      <c r="N6" s="84" t="s">
        <v>82</v>
      </c>
      <c r="O6" s="84" t="s">
        <v>83</v>
      </c>
      <c r="P6" s="84" t="s">
        <v>84</v>
      </c>
      <c r="Q6" s="84" t="s">
        <v>85</v>
      </c>
      <c r="R6" s="84">
        <v>5</v>
      </c>
      <c r="S6" s="84">
        <v>26.35</v>
      </c>
      <c r="T6" s="84" t="s">
        <v>80</v>
      </c>
      <c r="U6" s="84" t="s">
        <v>81</v>
      </c>
      <c r="V6" s="84" t="s">
        <v>89</v>
      </c>
    </row>
    <row r="7" spans="1:22" ht="22.5" customHeight="1" x14ac:dyDescent="0.25">
      <c r="A7" s="84" t="s">
        <v>174</v>
      </c>
      <c r="B7" s="84" t="s">
        <v>175</v>
      </c>
      <c r="C7" s="85" t="s">
        <v>81</v>
      </c>
      <c r="D7" s="85" t="s">
        <v>81</v>
      </c>
      <c r="E7" s="85" t="s">
        <v>81</v>
      </c>
      <c r="F7" s="85" t="s">
        <v>81</v>
      </c>
      <c r="G7" s="84" t="s">
        <v>176</v>
      </c>
      <c r="H7" s="84" t="s">
        <v>77</v>
      </c>
      <c r="I7" s="84" t="s">
        <v>177</v>
      </c>
      <c r="J7" s="84" t="s">
        <v>90</v>
      </c>
      <c r="K7" s="84" t="s">
        <v>91</v>
      </c>
      <c r="L7" s="84" t="s">
        <v>92</v>
      </c>
      <c r="M7" s="84" t="s">
        <v>81</v>
      </c>
      <c r="N7" s="84" t="s">
        <v>93</v>
      </c>
      <c r="O7" s="84" t="s">
        <v>94</v>
      </c>
      <c r="P7" s="84" t="s">
        <v>95</v>
      </c>
      <c r="Q7" s="84" t="s">
        <v>85</v>
      </c>
      <c r="R7" s="84">
        <v>0</v>
      </c>
      <c r="S7" s="84">
        <v>60</v>
      </c>
      <c r="T7" s="84" t="s">
        <v>80</v>
      </c>
      <c r="U7" s="84" t="s">
        <v>81</v>
      </c>
      <c r="V7" s="84" t="s">
        <v>96</v>
      </c>
    </row>
    <row r="8" spans="1:22" ht="22.5" customHeight="1" x14ac:dyDescent="0.25">
      <c r="A8" s="84" t="s">
        <v>174</v>
      </c>
      <c r="B8" s="84" t="s">
        <v>175</v>
      </c>
      <c r="C8" s="85" t="s">
        <v>81</v>
      </c>
      <c r="D8" s="85" t="s">
        <v>81</v>
      </c>
      <c r="E8" s="85" t="s">
        <v>81</v>
      </c>
      <c r="F8" s="85" t="s">
        <v>81</v>
      </c>
      <c r="G8" s="84" t="s">
        <v>176</v>
      </c>
      <c r="H8" s="84" t="s">
        <v>77</v>
      </c>
      <c r="I8" s="84" t="s">
        <v>177</v>
      </c>
      <c r="J8" s="84" t="s">
        <v>90</v>
      </c>
      <c r="K8" s="84" t="s">
        <v>91</v>
      </c>
      <c r="L8" s="84" t="s">
        <v>92</v>
      </c>
      <c r="M8" s="84" t="s">
        <v>81</v>
      </c>
      <c r="N8" s="84" t="s">
        <v>93</v>
      </c>
      <c r="O8" s="84" t="s">
        <v>94</v>
      </c>
      <c r="P8" s="84" t="s">
        <v>95</v>
      </c>
      <c r="Q8" s="84" t="s">
        <v>85</v>
      </c>
      <c r="R8" s="84">
        <v>1010</v>
      </c>
      <c r="S8" s="84">
        <v>4746.88</v>
      </c>
      <c r="T8" s="84" t="s">
        <v>80</v>
      </c>
      <c r="U8" s="84" t="s">
        <v>81</v>
      </c>
      <c r="V8" s="84" t="s">
        <v>97</v>
      </c>
    </row>
    <row r="9" spans="1:22" ht="22.5" customHeight="1" x14ac:dyDescent="0.25">
      <c r="A9" s="84" t="s">
        <v>174</v>
      </c>
      <c r="B9" s="84" t="s">
        <v>175</v>
      </c>
      <c r="C9" s="85" t="s">
        <v>81</v>
      </c>
      <c r="D9" s="85" t="s">
        <v>81</v>
      </c>
      <c r="E9" s="85" t="s">
        <v>81</v>
      </c>
      <c r="F9" s="85" t="s">
        <v>81</v>
      </c>
      <c r="G9" s="84" t="s">
        <v>176</v>
      </c>
      <c r="H9" s="84" t="s">
        <v>77</v>
      </c>
      <c r="I9" s="84" t="s">
        <v>177</v>
      </c>
      <c r="J9" s="84" t="s">
        <v>90</v>
      </c>
      <c r="K9" s="84" t="s">
        <v>91</v>
      </c>
      <c r="L9" s="84" t="s">
        <v>92</v>
      </c>
      <c r="M9" s="84" t="s">
        <v>81</v>
      </c>
      <c r="N9" s="84" t="s">
        <v>93</v>
      </c>
      <c r="O9" s="84" t="s">
        <v>94</v>
      </c>
      <c r="P9" s="84" t="s">
        <v>95</v>
      </c>
      <c r="Q9" s="84" t="s">
        <v>85</v>
      </c>
      <c r="R9" s="84">
        <v>0</v>
      </c>
      <c r="S9" s="84">
        <v>96</v>
      </c>
      <c r="T9" s="84" t="s">
        <v>80</v>
      </c>
      <c r="U9" s="84" t="s">
        <v>81</v>
      </c>
      <c r="V9" s="84" t="s">
        <v>98</v>
      </c>
    </row>
    <row r="10" spans="1:22" ht="22.5" customHeight="1" x14ac:dyDescent="0.25">
      <c r="A10" s="84" t="s">
        <v>174</v>
      </c>
      <c r="B10" s="84" t="s">
        <v>175</v>
      </c>
      <c r="C10" s="85" t="s">
        <v>81</v>
      </c>
      <c r="D10" s="85" t="s">
        <v>81</v>
      </c>
      <c r="E10" s="85" t="s">
        <v>81</v>
      </c>
      <c r="F10" s="85" t="s">
        <v>81</v>
      </c>
      <c r="G10" s="84" t="s">
        <v>176</v>
      </c>
      <c r="H10" s="84" t="s">
        <v>77</v>
      </c>
      <c r="I10" s="84" t="s">
        <v>177</v>
      </c>
      <c r="J10" s="84" t="s">
        <v>90</v>
      </c>
      <c r="K10" s="84" t="s">
        <v>91</v>
      </c>
      <c r="L10" s="84" t="s">
        <v>92</v>
      </c>
      <c r="M10" s="84" t="s">
        <v>81</v>
      </c>
      <c r="N10" s="84" t="s">
        <v>93</v>
      </c>
      <c r="O10" s="84" t="s">
        <v>94</v>
      </c>
      <c r="P10" s="84" t="s">
        <v>95</v>
      </c>
      <c r="Q10" s="84" t="s">
        <v>85</v>
      </c>
      <c r="R10" s="84">
        <v>0</v>
      </c>
      <c r="S10" s="84">
        <v>1140</v>
      </c>
      <c r="T10" s="84" t="s">
        <v>80</v>
      </c>
      <c r="U10" s="84" t="s">
        <v>81</v>
      </c>
      <c r="V10" s="84" t="s">
        <v>99</v>
      </c>
    </row>
    <row r="11" spans="1:22" ht="22.5" customHeight="1" x14ac:dyDescent="0.25">
      <c r="A11" s="84" t="s">
        <v>174</v>
      </c>
      <c r="B11" s="84" t="s">
        <v>175</v>
      </c>
      <c r="C11" s="85" t="s">
        <v>81</v>
      </c>
      <c r="D11" s="85" t="s">
        <v>81</v>
      </c>
      <c r="E11" s="85" t="s">
        <v>81</v>
      </c>
      <c r="F11" s="85" t="s">
        <v>81</v>
      </c>
      <c r="G11" s="84" t="s">
        <v>176</v>
      </c>
      <c r="H11" s="84" t="s">
        <v>77</v>
      </c>
      <c r="I11" s="84" t="s">
        <v>178</v>
      </c>
      <c r="J11" s="84" t="s">
        <v>100</v>
      </c>
      <c r="K11" s="84" t="s">
        <v>101</v>
      </c>
      <c r="L11" s="84" t="s">
        <v>80</v>
      </c>
      <c r="M11" s="84" t="s">
        <v>81</v>
      </c>
      <c r="N11" s="84" t="s">
        <v>102</v>
      </c>
      <c r="O11" s="84" t="s">
        <v>103</v>
      </c>
      <c r="P11" s="84" t="s">
        <v>104</v>
      </c>
      <c r="Q11" s="84" t="s">
        <v>85</v>
      </c>
      <c r="R11" s="84">
        <v>0</v>
      </c>
      <c r="S11" s="84">
        <v>12</v>
      </c>
      <c r="T11" s="84" t="s">
        <v>80</v>
      </c>
      <c r="U11" s="84" t="s">
        <v>81</v>
      </c>
      <c r="V11" s="84" t="s">
        <v>105</v>
      </c>
    </row>
    <row r="12" spans="1:22" ht="22.5" customHeight="1" x14ac:dyDescent="0.25">
      <c r="A12" s="84" t="s">
        <v>174</v>
      </c>
      <c r="B12" s="84" t="s">
        <v>175</v>
      </c>
      <c r="C12" s="85" t="s">
        <v>81</v>
      </c>
      <c r="D12" s="85" t="s">
        <v>81</v>
      </c>
      <c r="E12" s="85" t="s">
        <v>81</v>
      </c>
      <c r="F12" s="85" t="s">
        <v>81</v>
      </c>
      <c r="G12" s="84" t="s">
        <v>176</v>
      </c>
      <c r="H12" s="84" t="s">
        <v>77</v>
      </c>
      <c r="I12" s="84" t="s">
        <v>178</v>
      </c>
      <c r="J12" s="84" t="s">
        <v>100</v>
      </c>
      <c r="K12" s="84" t="s">
        <v>101</v>
      </c>
      <c r="L12" s="84" t="s">
        <v>80</v>
      </c>
      <c r="M12" s="84" t="s">
        <v>81</v>
      </c>
      <c r="N12" s="84" t="s">
        <v>102</v>
      </c>
      <c r="O12" s="84" t="s">
        <v>103</v>
      </c>
      <c r="P12" s="84" t="s">
        <v>104</v>
      </c>
      <c r="Q12" s="84" t="s">
        <v>85</v>
      </c>
      <c r="R12" s="84">
        <v>95</v>
      </c>
      <c r="S12" s="84">
        <v>1587.15</v>
      </c>
      <c r="T12" s="84" t="s">
        <v>80</v>
      </c>
      <c r="U12" s="84" t="s">
        <v>81</v>
      </c>
      <c r="V12" s="84" t="s">
        <v>106</v>
      </c>
    </row>
    <row r="13" spans="1:22" ht="22.5" customHeight="1" x14ac:dyDescent="0.25">
      <c r="A13" s="84" t="s">
        <v>174</v>
      </c>
      <c r="B13" s="84" t="s">
        <v>175</v>
      </c>
      <c r="C13" s="85" t="s">
        <v>81</v>
      </c>
      <c r="D13" s="85" t="s">
        <v>81</v>
      </c>
      <c r="E13" s="85" t="s">
        <v>81</v>
      </c>
      <c r="F13" s="85" t="s">
        <v>81</v>
      </c>
      <c r="G13" s="84" t="s">
        <v>176</v>
      </c>
      <c r="H13" s="84" t="s">
        <v>77</v>
      </c>
      <c r="I13" s="84" t="s">
        <v>178</v>
      </c>
      <c r="J13" s="84" t="s">
        <v>78</v>
      </c>
      <c r="K13" s="84" t="s">
        <v>79</v>
      </c>
      <c r="L13" s="84" t="s">
        <v>80</v>
      </c>
      <c r="M13" s="84" t="s">
        <v>81</v>
      </c>
      <c r="N13" s="84" t="s">
        <v>82</v>
      </c>
      <c r="O13" s="84" t="s">
        <v>83</v>
      </c>
      <c r="P13" s="84" t="s">
        <v>84</v>
      </c>
      <c r="Q13" s="84" t="s">
        <v>85</v>
      </c>
      <c r="R13" s="84">
        <v>0</v>
      </c>
      <c r="S13" s="84">
        <v>100</v>
      </c>
      <c r="T13" s="84" t="s">
        <v>80</v>
      </c>
      <c r="U13" s="84" t="s">
        <v>81</v>
      </c>
      <c r="V13" s="84" t="s">
        <v>107</v>
      </c>
    </row>
    <row r="14" spans="1:22" ht="22.5" customHeight="1" x14ac:dyDescent="0.25">
      <c r="A14" s="84" t="s">
        <v>174</v>
      </c>
      <c r="B14" s="84" t="s">
        <v>175</v>
      </c>
      <c r="C14" s="85" t="s">
        <v>81</v>
      </c>
      <c r="D14" s="85" t="s">
        <v>81</v>
      </c>
      <c r="E14" s="85" t="s">
        <v>81</v>
      </c>
      <c r="F14" s="85" t="s">
        <v>81</v>
      </c>
      <c r="G14" s="84" t="s">
        <v>176</v>
      </c>
      <c r="H14" s="84" t="s">
        <v>77</v>
      </c>
      <c r="I14" s="84" t="s">
        <v>178</v>
      </c>
      <c r="J14" s="84" t="s">
        <v>78</v>
      </c>
      <c r="K14" s="84" t="s">
        <v>79</v>
      </c>
      <c r="L14" s="84" t="s">
        <v>80</v>
      </c>
      <c r="M14" s="84" t="s">
        <v>81</v>
      </c>
      <c r="N14" s="84" t="s">
        <v>82</v>
      </c>
      <c r="O14" s="84" t="s">
        <v>83</v>
      </c>
      <c r="P14" s="84" t="s">
        <v>84</v>
      </c>
      <c r="Q14" s="84" t="s">
        <v>85</v>
      </c>
      <c r="R14" s="84">
        <v>0</v>
      </c>
      <c r="S14" s="84">
        <v>20</v>
      </c>
      <c r="T14" s="84" t="s">
        <v>80</v>
      </c>
      <c r="U14" s="84" t="s">
        <v>81</v>
      </c>
      <c r="V14" s="84" t="s">
        <v>108</v>
      </c>
    </row>
    <row r="15" spans="1:22" ht="22.5" customHeight="1" x14ac:dyDescent="0.25">
      <c r="A15" s="84" t="s">
        <v>174</v>
      </c>
      <c r="B15" s="84" t="s">
        <v>175</v>
      </c>
      <c r="C15" s="85" t="s">
        <v>81</v>
      </c>
      <c r="D15" s="85" t="s">
        <v>81</v>
      </c>
      <c r="E15" s="85" t="s">
        <v>81</v>
      </c>
      <c r="F15" s="85" t="s">
        <v>81</v>
      </c>
      <c r="G15" s="84" t="s">
        <v>176</v>
      </c>
      <c r="H15" s="84" t="s">
        <v>77</v>
      </c>
      <c r="I15" s="84" t="s">
        <v>178</v>
      </c>
      <c r="J15" s="84" t="s">
        <v>78</v>
      </c>
      <c r="K15" s="84" t="s">
        <v>79</v>
      </c>
      <c r="L15" s="84" t="s">
        <v>80</v>
      </c>
      <c r="M15" s="84" t="s">
        <v>81</v>
      </c>
      <c r="N15" s="84" t="s">
        <v>82</v>
      </c>
      <c r="O15" s="84" t="s">
        <v>83</v>
      </c>
      <c r="P15" s="84" t="s">
        <v>84</v>
      </c>
      <c r="Q15" s="84" t="s">
        <v>85</v>
      </c>
      <c r="R15" s="84">
        <v>0</v>
      </c>
      <c r="S15" s="84">
        <v>120</v>
      </c>
      <c r="T15" s="84" t="s">
        <v>80</v>
      </c>
      <c r="U15" s="84" t="s">
        <v>81</v>
      </c>
      <c r="V15" s="84" t="s">
        <v>109</v>
      </c>
    </row>
    <row r="16" spans="1:22" ht="22.5" customHeight="1" x14ac:dyDescent="0.25">
      <c r="A16" s="84" t="s">
        <v>174</v>
      </c>
      <c r="B16" s="84" t="s">
        <v>175</v>
      </c>
      <c r="C16" s="85" t="s">
        <v>81</v>
      </c>
      <c r="D16" s="85" t="s">
        <v>81</v>
      </c>
      <c r="E16" s="85" t="s">
        <v>81</v>
      </c>
      <c r="F16" s="85" t="s">
        <v>81</v>
      </c>
      <c r="G16" s="84" t="s">
        <v>176</v>
      </c>
      <c r="H16" s="84" t="s">
        <v>77</v>
      </c>
      <c r="I16" s="84" t="s">
        <v>178</v>
      </c>
      <c r="J16" s="84" t="s">
        <v>78</v>
      </c>
      <c r="K16" s="84" t="s">
        <v>79</v>
      </c>
      <c r="L16" s="84" t="s">
        <v>80</v>
      </c>
      <c r="M16" s="84" t="s">
        <v>81</v>
      </c>
      <c r="N16" s="84" t="s">
        <v>82</v>
      </c>
      <c r="O16" s="84" t="s">
        <v>83</v>
      </c>
      <c r="P16" s="84" t="s">
        <v>84</v>
      </c>
      <c r="Q16" s="84" t="s">
        <v>85</v>
      </c>
      <c r="R16" s="84">
        <v>0</v>
      </c>
      <c r="S16" s="84">
        <v>396</v>
      </c>
      <c r="T16" s="84" t="s">
        <v>80</v>
      </c>
      <c r="U16" s="84" t="s">
        <v>81</v>
      </c>
      <c r="V16" s="84" t="s">
        <v>110</v>
      </c>
    </row>
    <row r="17" spans="1:22" ht="22.5" customHeight="1" x14ac:dyDescent="0.25">
      <c r="A17" s="84" t="s">
        <v>174</v>
      </c>
      <c r="B17" s="84" t="s">
        <v>175</v>
      </c>
      <c r="C17" s="85" t="s">
        <v>81</v>
      </c>
      <c r="D17" s="85" t="s">
        <v>81</v>
      </c>
      <c r="E17" s="85" t="s">
        <v>81</v>
      </c>
      <c r="F17" s="85" t="s">
        <v>81</v>
      </c>
      <c r="G17" s="84" t="s">
        <v>176</v>
      </c>
      <c r="H17" s="84" t="s">
        <v>77</v>
      </c>
      <c r="I17" s="84" t="s">
        <v>179</v>
      </c>
      <c r="J17" s="84" t="s">
        <v>100</v>
      </c>
      <c r="K17" s="84" t="s">
        <v>101</v>
      </c>
      <c r="L17" s="84" t="s">
        <v>80</v>
      </c>
      <c r="M17" s="84" t="s">
        <v>81</v>
      </c>
      <c r="N17" s="84" t="s">
        <v>102</v>
      </c>
      <c r="O17" s="84" t="s">
        <v>103</v>
      </c>
      <c r="P17" s="84" t="s">
        <v>104</v>
      </c>
      <c r="Q17" s="84" t="s">
        <v>85</v>
      </c>
      <c r="R17" s="84">
        <v>240</v>
      </c>
      <c r="S17" s="84">
        <v>2938.8</v>
      </c>
      <c r="T17" s="84" t="s">
        <v>80</v>
      </c>
      <c r="U17" s="84" t="s">
        <v>81</v>
      </c>
      <c r="V17" s="84" t="s">
        <v>111</v>
      </c>
    </row>
    <row r="18" spans="1:22" ht="22.5" customHeight="1" x14ac:dyDescent="0.25">
      <c r="A18" s="84" t="s">
        <v>174</v>
      </c>
      <c r="B18" s="84" t="s">
        <v>175</v>
      </c>
      <c r="C18" s="85" t="s">
        <v>81</v>
      </c>
      <c r="D18" s="85" t="s">
        <v>81</v>
      </c>
      <c r="E18" s="85" t="s">
        <v>81</v>
      </c>
      <c r="F18" s="85" t="s">
        <v>81</v>
      </c>
      <c r="G18" s="84" t="s">
        <v>176</v>
      </c>
      <c r="H18" s="84" t="s">
        <v>77</v>
      </c>
      <c r="I18" s="84" t="s">
        <v>179</v>
      </c>
      <c r="J18" s="84" t="s">
        <v>100</v>
      </c>
      <c r="K18" s="84" t="s">
        <v>101</v>
      </c>
      <c r="L18" s="84" t="s">
        <v>80</v>
      </c>
      <c r="M18" s="84" t="s">
        <v>81</v>
      </c>
      <c r="N18" s="84" t="s">
        <v>102</v>
      </c>
      <c r="O18" s="84" t="s">
        <v>103</v>
      </c>
      <c r="P18" s="84" t="s">
        <v>104</v>
      </c>
      <c r="Q18" s="84" t="s">
        <v>85</v>
      </c>
      <c r="R18" s="84">
        <v>0</v>
      </c>
      <c r="S18" s="84">
        <v>36</v>
      </c>
      <c r="T18" s="84" t="s">
        <v>80</v>
      </c>
      <c r="U18" s="84" t="s">
        <v>81</v>
      </c>
      <c r="V18" s="84" t="s">
        <v>112</v>
      </c>
    </row>
    <row r="19" spans="1:22" ht="22.5" customHeight="1" x14ac:dyDescent="0.25">
      <c r="A19" s="84" t="s">
        <v>174</v>
      </c>
      <c r="B19" s="84" t="s">
        <v>175</v>
      </c>
      <c r="C19" s="85" t="s">
        <v>81</v>
      </c>
      <c r="D19" s="85" t="s">
        <v>81</v>
      </c>
      <c r="E19" s="85" t="s">
        <v>81</v>
      </c>
      <c r="F19" s="85" t="s">
        <v>81</v>
      </c>
      <c r="G19" s="84" t="s">
        <v>176</v>
      </c>
      <c r="H19" s="84" t="s">
        <v>77</v>
      </c>
      <c r="I19" s="84" t="s">
        <v>179</v>
      </c>
      <c r="J19" s="84" t="s">
        <v>90</v>
      </c>
      <c r="K19" s="84" t="s">
        <v>91</v>
      </c>
      <c r="L19" s="84" t="s">
        <v>92</v>
      </c>
      <c r="M19" s="84" t="s">
        <v>81</v>
      </c>
      <c r="N19" s="84" t="s">
        <v>93</v>
      </c>
      <c r="O19" s="84" t="s">
        <v>94</v>
      </c>
      <c r="P19" s="84" t="s">
        <v>95</v>
      </c>
      <c r="Q19" s="84" t="s">
        <v>85</v>
      </c>
      <c r="R19" s="84">
        <v>560</v>
      </c>
      <c r="S19" s="84">
        <v>3331.42</v>
      </c>
      <c r="T19" s="84" t="s">
        <v>80</v>
      </c>
      <c r="U19" s="84" t="s">
        <v>81</v>
      </c>
      <c r="V19" s="84" t="s">
        <v>113</v>
      </c>
    </row>
    <row r="20" spans="1:22" ht="22.5" customHeight="1" x14ac:dyDescent="0.25">
      <c r="A20" s="84" t="s">
        <v>174</v>
      </c>
      <c r="B20" s="84" t="s">
        <v>175</v>
      </c>
      <c r="C20" s="85" t="s">
        <v>81</v>
      </c>
      <c r="D20" s="85" t="s">
        <v>81</v>
      </c>
      <c r="E20" s="85" t="s">
        <v>81</v>
      </c>
      <c r="F20" s="85" t="s">
        <v>81</v>
      </c>
      <c r="G20" s="84" t="s">
        <v>176</v>
      </c>
      <c r="H20" s="84" t="s">
        <v>77</v>
      </c>
      <c r="I20" s="84" t="s">
        <v>179</v>
      </c>
      <c r="J20" s="84" t="s">
        <v>90</v>
      </c>
      <c r="K20" s="84" t="s">
        <v>91</v>
      </c>
      <c r="L20" s="84" t="s">
        <v>92</v>
      </c>
      <c r="M20" s="84" t="s">
        <v>81</v>
      </c>
      <c r="N20" s="84" t="s">
        <v>93</v>
      </c>
      <c r="O20" s="84" t="s">
        <v>94</v>
      </c>
      <c r="P20" s="84" t="s">
        <v>95</v>
      </c>
      <c r="Q20" s="84" t="s">
        <v>85</v>
      </c>
      <c r="R20" s="84">
        <v>625</v>
      </c>
      <c r="S20" s="84">
        <v>3456.91</v>
      </c>
      <c r="T20" s="84" t="s">
        <v>80</v>
      </c>
      <c r="U20" s="84" t="s">
        <v>81</v>
      </c>
      <c r="V20" s="84" t="s">
        <v>114</v>
      </c>
    </row>
    <row r="21" spans="1:22" ht="22.5" customHeight="1" x14ac:dyDescent="0.25">
      <c r="A21" s="84" t="s">
        <v>174</v>
      </c>
      <c r="B21" s="84" t="s">
        <v>175</v>
      </c>
      <c r="C21" s="85" t="s">
        <v>81</v>
      </c>
      <c r="D21" s="85" t="s">
        <v>81</v>
      </c>
      <c r="E21" s="85" t="s">
        <v>81</v>
      </c>
      <c r="F21" s="85" t="s">
        <v>81</v>
      </c>
      <c r="G21" s="84" t="s">
        <v>176</v>
      </c>
      <c r="H21" s="84" t="s">
        <v>77</v>
      </c>
      <c r="I21" s="84" t="s">
        <v>179</v>
      </c>
      <c r="J21" s="84" t="s">
        <v>90</v>
      </c>
      <c r="K21" s="84" t="s">
        <v>91</v>
      </c>
      <c r="L21" s="84" t="s">
        <v>92</v>
      </c>
      <c r="M21" s="84" t="s">
        <v>81</v>
      </c>
      <c r="N21" s="84" t="s">
        <v>93</v>
      </c>
      <c r="O21" s="84" t="s">
        <v>94</v>
      </c>
      <c r="P21" s="84" t="s">
        <v>95</v>
      </c>
      <c r="Q21" s="84" t="s">
        <v>85</v>
      </c>
      <c r="R21" s="84">
        <v>0</v>
      </c>
      <c r="S21" s="84">
        <v>540</v>
      </c>
      <c r="T21" s="84" t="s">
        <v>80</v>
      </c>
      <c r="U21" s="84" t="s">
        <v>81</v>
      </c>
      <c r="V21" s="84" t="s">
        <v>115</v>
      </c>
    </row>
    <row r="22" spans="1:22" ht="22.5" customHeight="1" x14ac:dyDescent="0.25">
      <c r="A22" s="84" t="s">
        <v>174</v>
      </c>
      <c r="B22" s="84" t="s">
        <v>175</v>
      </c>
      <c r="C22" s="85" t="s">
        <v>81</v>
      </c>
      <c r="D22" s="85" t="s">
        <v>81</v>
      </c>
      <c r="E22" s="85" t="s">
        <v>81</v>
      </c>
      <c r="F22" s="85" t="s">
        <v>81</v>
      </c>
      <c r="G22" s="84" t="s">
        <v>176</v>
      </c>
      <c r="H22" s="84" t="s">
        <v>77</v>
      </c>
      <c r="I22" s="84" t="s">
        <v>179</v>
      </c>
      <c r="J22" s="84" t="s">
        <v>78</v>
      </c>
      <c r="K22" s="84" t="s">
        <v>79</v>
      </c>
      <c r="L22" s="84" t="s">
        <v>80</v>
      </c>
      <c r="M22" s="84" t="s">
        <v>81</v>
      </c>
      <c r="N22" s="84" t="s">
        <v>82</v>
      </c>
      <c r="O22" s="84" t="s">
        <v>83</v>
      </c>
      <c r="P22" s="84" t="s">
        <v>84</v>
      </c>
      <c r="Q22" s="84" t="s">
        <v>85</v>
      </c>
      <c r="R22" s="84">
        <v>0</v>
      </c>
      <c r="S22" s="84">
        <v>166</v>
      </c>
      <c r="T22" s="84" t="s">
        <v>80</v>
      </c>
      <c r="U22" s="84" t="s">
        <v>81</v>
      </c>
      <c r="V22" s="84" t="s">
        <v>116</v>
      </c>
    </row>
    <row r="23" spans="1:22" ht="22.5" customHeight="1" x14ac:dyDescent="0.25">
      <c r="A23" s="84" t="s">
        <v>174</v>
      </c>
      <c r="B23" s="84" t="s">
        <v>175</v>
      </c>
      <c r="C23" s="85" t="s">
        <v>81</v>
      </c>
      <c r="D23" s="85" t="s">
        <v>81</v>
      </c>
      <c r="E23" s="85" t="s">
        <v>81</v>
      </c>
      <c r="F23" s="85" t="s">
        <v>81</v>
      </c>
      <c r="G23" s="84" t="s">
        <v>176</v>
      </c>
      <c r="H23" s="84" t="s">
        <v>77</v>
      </c>
      <c r="I23" s="84" t="s">
        <v>179</v>
      </c>
      <c r="J23" s="84" t="s">
        <v>78</v>
      </c>
      <c r="K23" s="84" t="s">
        <v>79</v>
      </c>
      <c r="L23" s="84" t="s">
        <v>80</v>
      </c>
      <c r="M23" s="84" t="s">
        <v>81</v>
      </c>
      <c r="N23" s="84" t="s">
        <v>82</v>
      </c>
      <c r="O23" s="84" t="s">
        <v>83</v>
      </c>
      <c r="P23" s="84" t="s">
        <v>84</v>
      </c>
      <c r="Q23" s="84" t="s">
        <v>85</v>
      </c>
      <c r="R23" s="84">
        <v>0</v>
      </c>
      <c r="S23" s="84">
        <v>228</v>
      </c>
      <c r="T23" s="84" t="s">
        <v>80</v>
      </c>
      <c r="U23" s="84" t="s">
        <v>81</v>
      </c>
      <c r="V23" s="84" t="s">
        <v>117</v>
      </c>
    </row>
    <row r="24" spans="1:22" ht="22.5" customHeight="1" x14ac:dyDescent="0.25">
      <c r="A24" s="84" t="s">
        <v>174</v>
      </c>
      <c r="B24" s="84" t="s">
        <v>175</v>
      </c>
      <c r="C24" s="85" t="s">
        <v>81</v>
      </c>
      <c r="D24" s="85" t="s">
        <v>81</v>
      </c>
      <c r="E24" s="85" t="s">
        <v>81</v>
      </c>
      <c r="F24" s="85" t="s">
        <v>81</v>
      </c>
      <c r="G24" s="84" t="s">
        <v>176</v>
      </c>
      <c r="H24" s="84" t="s">
        <v>77</v>
      </c>
      <c r="I24" s="84" t="s">
        <v>179</v>
      </c>
      <c r="J24" s="84" t="s">
        <v>78</v>
      </c>
      <c r="K24" s="84" t="s">
        <v>79</v>
      </c>
      <c r="L24" s="84" t="s">
        <v>80</v>
      </c>
      <c r="M24" s="84" t="s">
        <v>81</v>
      </c>
      <c r="N24" s="84" t="s">
        <v>82</v>
      </c>
      <c r="O24" s="84" t="s">
        <v>83</v>
      </c>
      <c r="P24" s="84" t="s">
        <v>84</v>
      </c>
      <c r="Q24" s="84" t="s">
        <v>85</v>
      </c>
      <c r="R24" s="84">
        <v>0</v>
      </c>
      <c r="S24" s="84">
        <v>34</v>
      </c>
      <c r="T24" s="84" t="s">
        <v>80</v>
      </c>
      <c r="U24" s="84" t="s">
        <v>81</v>
      </c>
      <c r="V24" s="84" t="s">
        <v>118</v>
      </c>
    </row>
    <row r="25" spans="1:22" ht="22.5" customHeight="1" x14ac:dyDescent="0.25">
      <c r="A25" s="84" t="s">
        <v>174</v>
      </c>
      <c r="B25" s="84" t="s">
        <v>175</v>
      </c>
      <c r="C25" s="85" t="s">
        <v>81</v>
      </c>
      <c r="D25" s="85" t="s">
        <v>81</v>
      </c>
      <c r="E25" s="85" t="s">
        <v>81</v>
      </c>
      <c r="F25" s="85" t="s">
        <v>81</v>
      </c>
      <c r="G25" s="84" t="s">
        <v>176</v>
      </c>
      <c r="H25" s="84" t="s">
        <v>77</v>
      </c>
      <c r="I25" s="84" t="s">
        <v>179</v>
      </c>
      <c r="J25" s="84" t="s">
        <v>78</v>
      </c>
      <c r="K25" s="84" t="s">
        <v>79</v>
      </c>
      <c r="L25" s="84" t="s">
        <v>80</v>
      </c>
      <c r="M25" s="84" t="s">
        <v>81</v>
      </c>
      <c r="N25" s="84" t="s">
        <v>82</v>
      </c>
      <c r="O25" s="84" t="s">
        <v>83</v>
      </c>
      <c r="P25" s="84" t="s">
        <v>84</v>
      </c>
      <c r="Q25" s="84" t="s">
        <v>85</v>
      </c>
      <c r="R25" s="84">
        <v>5</v>
      </c>
      <c r="S25" s="84">
        <v>34.44</v>
      </c>
      <c r="T25" s="84" t="s">
        <v>80</v>
      </c>
      <c r="U25" s="84" t="s">
        <v>81</v>
      </c>
      <c r="V25" s="84" t="s">
        <v>119</v>
      </c>
    </row>
    <row r="26" spans="1:22" ht="22.5" customHeight="1" x14ac:dyDescent="0.25">
      <c r="A26" s="84" t="s">
        <v>174</v>
      </c>
      <c r="B26" s="84" t="s">
        <v>175</v>
      </c>
      <c r="C26" s="85" t="s">
        <v>81</v>
      </c>
      <c r="D26" s="85" t="s">
        <v>81</v>
      </c>
      <c r="E26" s="85" t="s">
        <v>81</v>
      </c>
      <c r="F26" s="85" t="s">
        <v>81</v>
      </c>
      <c r="G26" s="84" t="s">
        <v>176</v>
      </c>
      <c r="H26" s="84" t="s">
        <v>77</v>
      </c>
      <c r="I26" s="84" t="s">
        <v>179</v>
      </c>
      <c r="J26" s="84" t="s">
        <v>100</v>
      </c>
      <c r="K26" s="84" t="s">
        <v>101</v>
      </c>
      <c r="L26" s="84" t="s">
        <v>80</v>
      </c>
      <c r="M26" s="84" t="s">
        <v>81</v>
      </c>
      <c r="N26" s="84" t="s">
        <v>102</v>
      </c>
      <c r="O26" s="84" t="s">
        <v>103</v>
      </c>
      <c r="P26" s="84" t="s">
        <v>104</v>
      </c>
      <c r="Q26" s="84" t="s">
        <v>85</v>
      </c>
      <c r="R26" s="84">
        <v>115</v>
      </c>
      <c r="S26" s="84">
        <v>2181.92</v>
      </c>
      <c r="T26" s="84" t="s">
        <v>80</v>
      </c>
      <c r="U26" s="84" t="s">
        <v>81</v>
      </c>
      <c r="V26" s="84" t="s">
        <v>120</v>
      </c>
    </row>
    <row r="27" spans="1:22" ht="22.5" customHeight="1" x14ac:dyDescent="0.25">
      <c r="A27" s="84" t="s">
        <v>174</v>
      </c>
      <c r="B27" s="84" t="s">
        <v>175</v>
      </c>
      <c r="C27" s="85" t="s">
        <v>81</v>
      </c>
      <c r="D27" s="85" t="s">
        <v>81</v>
      </c>
      <c r="E27" s="85" t="s">
        <v>81</v>
      </c>
      <c r="F27" s="85" t="s">
        <v>81</v>
      </c>
      <c r="G27" s="84" t="s">
        <v>176</v>
      </c>
      <c r="H27" s="84" t="s">
        <v>77</v>
      </c>
      <c r="I27" s="84" t="s">
        <v>179</v>
      </c>
      <c r="J27" s="84" t="s">
        <v>100</v>
      </c>
      <c r="K27" s="84" t="s">
        <v>101</v>
      </c>
      <c r="L27" s="84" t="s">
        <v>80</v>
      </c>
      <c r="M27" s="84" t="s">
        <v>81</v>
      </c>
      <c r="N27" s="84" t="s">
        <v>102</v>
      </c>
      <c r="O27" s="84" t="s">
        <v>103</v>
      </c>
      <c r="P27" s="84" t="s">
        <v>104</v>
      </c>
      <c r="Q27" s="84" t="s">
        <v>85</v>
      </c>
      <c r="R27" s="84">
        <v>0</v>
      </c>
      <c r="S27" s="84">
        <v>180</v>
      </c>
      <c r="T27" s="84" t="s">
        <v>80</v>
      </c>
      <c r="U27" s="84" t="s">
        <v>81</v>
      </c>
      <c r="V27" s="84" t="s">
        <v>121</v>
      </c>
    </row>
    <row r="28" spans="1:22" ht="22.5" customHeight="1" x14ac:dyDescent="0.25">
      <c r="A28" s="84" t="s">
        <v>174</v>
      </c>
      <c r="B28" s="84" t="s">
        <v>175</v>
      </c>
      <c r="C28" s="85" t="s">
        <v>81</v>
      </c>
      <c r="D28" s="85" t="s">
        <v>81</v>
      </c>
      <c r="E28" s="85" t="s">
        <v>81</v>
      </c>
      <c r="F28" s="85" t="s">
        <v>81</v>
      </c>
      <c r="G28" s="84" t="s">
        <v>176</v>
      </c>
      <c r="H28" s="84" t="s">
        <v>77</v>
      </c>
      <c r="I28" s="84" t="s">
        <v>179</v>
      </c>
      <c r="J28" s="84" t="s">
        <v>100</v>
      </c>
      <c r="K28" s="84" t="s">
        <v>101</v>
      </c>
      <c r="L28" s="84" t="s">
        <v>80</v>
      </c>
      <c r="M28" s="84" t="s">
        <v>81</v>
      </c>
      <c r="N28" s="84" t="s">
        <v>102</v>
      </c>
      <c r="O28" s="84" t="s">
        <v>103</v>
      </c>
      <c r="P28" s="84" t="s">
        <v>104</v>
      </c>
      <c r="Q28" s="84" t="s">
        <v>85</v>
      </c>
      <c r="R28" s="84">
        <v>115</v>
      </c>
      <c r="S28" s="84">
        <v>321.23</v>
      </c>
      <c r="T28" s="84" t="s">
        <v>80</v>
      </c>
      <c r="U28" s="84" t="s">
        <v>81</v>
      </c>
      <c r="V28" s="84" t="s">
        <v>122</v>
      </c>
    </row>
    <row r="29" spans="1:22" ht="22.5" customHeight="1" x14ac:dyDescent="0.25">
      <c r="A29" s="84" t="s">
        <v>174</v>
      </c>
      <c r="B29" s="84" t="s">
        <v>175</v>
      </c>
      <c r="C29" s="85" t="s">
        <v>81</v>
      </c>
      <c r="D29" s="85" t="s">
        <v>81</v>
      </c>
      <c r="E29" s="85" t="s">
        <v>81</v>
      </c>
      <c r="F29" s="85" t="s">
        <v>81</v>
      </c>
      <c r="G29" s="84" t="s">
        <v>176</v>
      </c>
      <c r="H29" s="84" t="s">
        <v>77</v>
      </c>
      <c r="I29" s="84" t="s">
        <v>179</v>
      </c>
      <c r="J29" s="84" t="s">
        <v>100</v>
      </c>
      <c r="K29" s="84" t="s">
        <v>101</v>
      </c>
      <c r="L29" s="84" t="s">
        <v>80</v>
      </c>
      <c r="M29" s="84" t="s">
        <v>81</v>
      </c>
      <c r="N29" s="84" t="s">
        <v>102</v>
      </c>
      <c r="O29" s="84" t="s">
        <v>103</v>
      </c>
      <c r="P29" s="84" t="s">
        <v>104</v>
      </c>
      <c r="Q29" s="84" t="s">
        <v>85</v>
      </c>
      <c r="R29" s="84">
        <v>0</v>
      </c>
      <c r="S29" s="84">
        <v>1224</v>
      </c>
      <c r="T29" s="84" t="s">
        <v>80</v>
      </c>
      <c r="U29" s="84" t="s">
        <v>81</v>
      </c>
      <c r="V29" s="84" t="s">
        <v>123</v>
      </c>
    </row>
    <row r="30" spans="1:22" ht="22.5" customHeight="1" x14ac:dyDescent="0.25">
      <c r="A30" s="84" t="s">
        <v>174</v>
      </c>
      <c r="B30" s="84" t="s">
        <v>175</v>
      </c>
      <c r="C30" s="85" t="s">
        <v>81</v>
      </c>
      <c r="D30" s="85" t="s">
        <v>81</v>
      </c>
      <c r="E30" s="85" t="s">
        <v>81</v>
      </c>
      <c r="F30" s="85" t="s">
        <v>81</v>
      </c>
      <c r="G30" s="84" t="s">
        <v>176</v>
      </c>
      <c r="H30" s="84" t="s">
        <v>77</v>
      </c>
      <c r="I30" s="84" t="s">
        <v>180</v>
      </c>
      <c r="J30" s="84" t="s">
        <v>90</v>
      </c>
      <c r="K30" s="84" t="s">
        <v>91</v>
      </c>
      <c r="L30" s="84" t="s">
        <v>92</v>
      </c>
      <c r="M30" s="84" t="s">
        <v>81</v>
      </c>
      <c r="N30" s="84" t="s">
        <v>93</v>
      </c>
      <c r="O30" s="84" t="s">
        <v>94</v>
      </c>
      <c r="P30" s="84" t="s">
        <v>95</v>
      </c>
      <c r="Q30" s="84" t="s">
        <v>85</v>
      </c>
      <c r="R30" s="84">
        <v>0</v>
      </c>
      <c r="S30" s="84">
        <v>7512</v>
      </c>
      <c r="T30" s="84" t="s">
        <v>80</v>
      </c>
      <c r="U30" s="84" t="s">
        <v>81</v>
      </c>
      <c r="V30" s="84" t="s">
        <v>124</v>
      </c>
    </row>
    <row r="31" spans="1:22" ht="22.5" customHeight="1" x14ac:dyDescent="0.25">
      <c r="A31" s="84" t="s">
        <v>174</v>
      </c>
      <c r="B31" s="84" t="s">
        <v>175</v>
      </c>
      <c r="C31" s="85" t="s">
        <v>81</v>
      </c>
      <c r="D31" s="85" t="s">
        <v>81</v>
      </c>
      <c r="E31" s="85" t="s">
        <v>81</v>
      </c>
      <c r="F31" s="85" t="s">
        <v>81</v>
      </c>
      <c r="G31" s="84" t="s">
        <v>176</v>
      </c>
      <c r="H31" s="84" t="s">
        <v>77</v>
      </c>
      <c r="I31" s="84" t="s">
        <v>180</v>
      </c>
      <c r="J31" s="84" t="s">
        <v>90</v>
      </c>
      <c r="K31" s="84" t="s">
        <v>91</v>
      </c>
      <c r="L31" s="84" t="s">
        <v>92</v>
      </c>
      <c r="M31" s="84" t="s">
        <v>81</v>
      </c>
      <c r="N31" s="84" t="s">
        <v>93</v>
      </c>
      <c r="O31" s="84" t="s">
        <v>94</v>
      </c>
      <c r="P31" s="84" t="s">
        <v>95</v>
      </c>
      <c r="Q31" s="84" t="s">
        <v>85</v>
      </c>
      <c r="R31" s="84">
        <v>825</v>
      </c>
      <c r="S31" s="84">
        <v>4352.2299999999996</v>
      </c>
      <c r="T31" s="84" t="s">
        <v>80</v>
      </c>
      <c r="U31" s="84" t="s">
        <v>81</v>
      </c>
      <c r="V31" s="84" t="s">
        <v>125</v>
      </c>
    </row>
    <row r="32" spans="1:22" ht="22.5" customHeight="1" x14ac:dyDescent="0.25">
      <c r="A32" s="84" t="s">
        <v>174</v>
      </c>
      <c r="B32" s="84" t="s">
        <v>175</v>
      </c>
      <c r="C32" s="85" t="s">
        <v>81</v>
      </c>
      <c r="D32" s="85" t="s">
        <v>81</v>
      </c>
      <c r="E32" s="85" t="s">
        <v>81</v>
      </c>
      <c r="F32" s="85" t="s">
        <v>81</v>
      </c>
      <c r="G32" s="84" t="s">
        <v>176</v>
      </c>
      <c r="H32" s="84" t="s">
        <v>77</v>
      </c>
      <c r="I32" s="84" t="s">
        <v>180</v>
      </c>
      <c r="J32" s="84" t="s">
        <v>100</v>
      </c>
      <c r="K32" s="84" t="s">
        <v>101</v>
      </c>
      <c r="L32" s="84" t="s">
        <v>80</v>
      </c>
      <c r="M32" s="84" t="s">
        <v>81</v>
      </c>
      <c r="N32" s="84" t="s">
        <v>102</v>
      </c>
      <c r="O32" s="84" t="s">
        <v>103</v>
      </c>
      <c r="P32" s="84" t="s">
        <v>104</v>
      </c>
      <c r="Q32" s="84" t="s">
        <v>85</v>
      </c>
      <c r="R32" s="84">
        <v>0</v>
      </c>
      <c r="S32" s="84">
        <v>180</v>
      </c>
      <c r="T32" s="84" t="s">
        <v>80</v>
      </c>
      <c r="U32" s="84" t="s">
        <v>81</v>
      </c>
      <c r="V32" s="84" t="s">
        <v>126</v>
      </c>
    </row>
    <row r="33" spans="1:22" ht="22.5" customHeight="1" x14ac:dyDescent="0.25">
      <c r="A33" s="84" t="s">
        <v>174</v>
      </c>
      <c r="B33" s="84" t="s">
        <v>175</v>
      </c>
      <c r="C33" s="85" t="s">
        <v>81</v>
      </c>
      <c r="D33" s="85" t="s">
        <v>81</v>
      </c>
      <c r="E33" s="85" t="s">
        <v>81</v>
      </c>
      <c r="F33" s="85" t="s">
        <v>81</v>
      </c>
      <c r="G33" s="84" t="s">
        <v>176</v>
      </c>
      <c r="H33" s="84" t="s">
        <v>77</v>
      </c>
      <c r="I33" s="84" t="s">
        <v>180</v>
      </c>
      <c r="J33" s="84" t="s">
        <v>100</v>
      </c>
      <c r="K33" s="84" t="s">
        <v>101</v>
      </c>
      <c r="L33" s="84" t="s">
        <v>80</v>
      </c>
      <c r="M33" s="84" t="s">
        <v>81</v>
      </c>
      <c r="N33" s="84" t="s">
        <v>102</v>
      </c>
      <c r="O33" s="84" t="s">
        <v>103</v>
      </c>
      <c r="P33" s="84" t="s">
        <v>104</v>
      </c>
      <c r="Q33" s="84" t="s">
        <v>85</v>
      </c>
      <c r="R33" s="84">
        <v>0</v>
      </c>
      <c r="S33" s="84">
        <v>2952</v>
      </c>
      <c r="T33" s="84" t="s">
        <v>80</v>
      </c>
      <c r="U33" s="84" t="s">
        <v>81</v>
      </c>
      <c r="V33" s="84" t="s">
        <v>127</v>
      </c>
    </row>
    <row r="34" spans="1:22" ht="22.5" customHeight="1" x14ac:dyDescent="0.25">
      <c r="A34" s="84" t="s">
        <v>174</v>
      </c>
      <c r="B34" s="84" t="s">
        <v>175</v>
      </c>
      <c r="C34" s="85" t="s">
        <v>81</v>
      </c>
      <c r="D34" s="85" t="s">
        <v>81</v>
      </c>
      <c r="E34" s="85" t="s">
        <v>81</v>
      </c>
      <c r="F34" s="85" t="s">
        <v>81</v>
      </c>
      <c r="G34" s="84" t="s">
        <v>176</v>
      </c>
      <c r="H34" s="84" t="s">
        <v>77</v>
      </c>
      <c r="I34" s="84" t="s">
        <v>180</v>
      </c>
      <c r="J34" s="84" t="s">
        <v>100</v>
      </c>
      <c r="K34" s="84" t="s">
        <v>101</v>
      </c>
      <c r="L34" s="84" t="s">
        <v>80</v>
      </c>
      <c r="M34" s="84" t="s">
        <v>81</v>
      </c>
      <c r="N34" s="84" t="s">
        <v>102</v>
      </c>
      <c r="O34" s="84" t="s">
        <v>103</v>
      </c>
      <c r="P34" s="84" t="s">
        <v>104</v>
      </c>
      <c r="Q34" s="84" t="s">
        <v>85</v>
      </c>
      <c r="R34" s="84">
        <v>145</v>
      </c>
      <c r="S34" s="84">
        <v>2391.7800000000002</v>
      </c>
      <c r="T34" s="84" t="s">
        <v>80</v>
      </c>
      <c r="U34" s="84" t="s">
        <v>81</v>
      </c>
      <c r="V34" s="84" t="s">
        <v>128</v>
      </c>
    </row>
    <row r="35" spans="1:22" ht="22.5" customHeight="1" x14ac:dyDescent="0.25">
      <c r="A35" s="84" t="s">
        <v>174</v>
      </c>
      <c r="B35" s="84" t="s">
        <v>175</v>
      </c>
      <c r="C35" s="85" t="s">
        <v>81</v>
      </c>
      <c r="D35" s="85" t="s">
        <v>81</v>
      </c>
      <c r="E35" s="85" t="s">
        <v>81</v>
      </c>
      <c r="F35" s="85" t="s">
        <v>81</v>
      </c>
      <c r="G35" s="84" t="s">
        <v>176</v>
      </c>
      <c r="H35" s="84" t="s">
        <v>77</v>
      </c>
      <c r="I35" s="84" t="s">
        <v>181</v>
      </c>
      <c r="J35" s="84" t="s">
        <v>90</v>
      </c>
      <c r="K35" s="84" t="s">
        <v>91</v>
      </c>
      <c r="L35" s="84" t="s">
        <v>92</v>
      </c>
      <c r="M35" s="84" t="s">
        <v>81</v>
      </c>
      <c r="N35" s="84" t="s">
        <v>93</v>
      </c>
      <c r="O35" s="84" t="s">
        <v>94</v>
      </c>
      <c r="P35" s="84" t="s">
        <v>95</v>
      </c>
      <c r="Q35" s="84" t="s">
        <v>85</v>
      </c>
      <c r="R35" s="84">
        <v>240</v>
      </c>
      <c r="S35" s="84">
        <v>2918.82</v>
      </c>
      <c r="T35" s="84" t="s">
        <v>80</v>
      </c>
      <c r="U35" s="84" t="s">
        <v>81</v>
      </c>
      <c r="V35" s="84" t="s">
        <v>129</v>
      </c>
    </row>
    <row r="36" spans="1:22" ht="22.5" customHeight="1" x14ac:dyDescent="0.25">
      <c r="A36" s="84" t="s">
        <v>174</v>
      </c>
      <c r="B36" s="84" t="s">
        <v>175</v>
      </c>
      <c r="C36" s="85" t="s">
        <v>81</v>
      </c>
      <c r="D36" s="85" t="s">
        <v>81</v>
      </c>
      <c r="E36" s="85" t="s">
        <v>81</v>
      </c>
      <c r="F36" s="85" t="s">
        <v>81</v>
      </c>
      <c r="G36" s="84" t="s">
        <v>176</v>
      </c>
      <c r="H36" s="84" t="s">
        <v>77</v>
      </c>
      <c r="I36" s="84" t="s">
        <v>181</v>
      </c>
      <c r="J36" s="84" t="s">
        <v>78</v>
      </c>
      <c r="K36" s="84" t="s">
        <v>79</v>
      </c>
      <c r="L36" s="84" t="s">
        <v>80</v>
      </c>
      <c r="M36" s="84" t="s">
        <v>81</v>
      </c>
      <c r="N36" s="84" t="s">
        <v>82</v>
      </c>
      <c r="O36" s="84" t="s">
        <v>83</v>
      </c>
      <c r="P36" s="84" t="s">
        <v>84</v>
      </c>
      <c r="Q36" s="84" t="s">
        <v>85</v>
      </c>
      <c r="R36" s="84">
        <v>0</v>
      </c>
      <c r="S36" s="84">
        <v>102</v>
      </c>
      <c r="T36" s="84" t="s">
        <v>80</v>
      </c>
      <c r="U36" s="84" t="s">
        <v>81</v>
      </c>
      <c r="V36" s="84" t="s">
        <v>130</v>
      </c>
    </row>
    <row r="37" spans="1:22" ht="22.5" customHeight="1" x14ac:dyDescent="0.25">
      <c r="A37" s="84" t="s">
        <v>174</v>
      </c>
      <c r="B37" s="84" t="s">
        <v>175</v>
      </c>
      <c r="C37" s="85" t="s">
        <v>81</v>
      </c>
      <c r="D37" s="85" t="s">
        <v>81</v>
      </c>
      <c r="E37" s="85" t="s">
        <v>81</v>
      </c>
      <c r="F37" s="85" t="s">
        <v>81</v>
      </c>
      <c r="G37" s="84" t="s">
        <v>176</v>
      </c>
      <c r="H37" s="84" t="s">
        <v>77</v>
      </c>
      <c r="I37" s="84" t="s">
        <v>181</v>
      </c>
      <c r="J37" s="84" t="s">
        <v>78</v>
      </c>
      <c r="K37" s="84" t="s">
        <v>79</v>
      </c>
      <c r="L37" s="84" t="s">
        <v>80</v>
      </c>
      <c r="M37" s="84" t="s">
        <v>81</v>
      </c>
      <c r="N37" s="84" t="s">
        <v>82</v>
      </c>
      <c r="O37" s="84" t="s">
        <v>83</v>
      </c>
      <c r="P37" s="84" t="s">
        <v>84</v>
      </c>
      <c r="Q37" s="84" t="s">
        <v>85</v>
      </c>
      <c r="R37" s="84">
        <v>0</v>
      </c>
      <c r="S37" s="84">
        <v>44</v>
      </c>
      <c r="T37" s="84" t="s">
        <v>80</v>
      </c>
      <c r="U37" s="84" t="s">
        <v>81</v>
      </c>
      <c r="V37" s="84" t="s">
        <v>131</v>
      </c>
    </row>
    <row r="38" spans="1:22" ht="22.5" customHeight="1" x14ac:dyDescent="0.25">
      <c r="A38" s="84" t="s">
        <v>174</v>
      </c>
      <c r="B38" s="84" t="s">
        <v>175</v>
      </c>
      <c r="C38" s="85" t="s">
        <v>81</v>
      </c>
      <c r="D38" s="85" t="s">
        <v>81</v>
      </c>
      <c r="E38" s="85" t="s">
        <v>81</v>
      </c>
      <c r="F38" s="85" t="s">
        <v>81</v>
      </c>
      <c r="G38" s="84" t="s">
        <v>176</v>
      </c>
      <c r="H38" s="84" t="s">
        <v>77</v>
      </c>
      <c r="I38" s="84" t="s">
        <v>181</v>
      </c>
      <c r="J38" s="84" t="s">
        <v>78</v>
      </c>
      <c r="K38" s="84" t="s">
        <v>79</v>
      </c>
      <c r="L38" s="84" t="s">
        <v>80</v>
      </c>
      <c r="M38" s="84" t="s">
        <v>81</v>
      </c>
      <c r="N38" s="84" t="s">
        <v>82</v>
      </c>
      <c r="O38" s="84" t="s">
        <v>83</v>
      </c>
      <c r="P38" s="84" t="s">
        <v>84</v>
      </c>
      <c r="Q38" s="84" t="s">
        <v>85</v>
      </c>
      <c r="R38" s="84">
        <v>0</v>
      </c>
      <c r="S38" s="84">
        <v>44</v>
      </c>
      <c r="T38" s="84" t="s">
        <v>80</v>
      </c>
      <c r="U38" s="84" t="s">
        <v>81</v>
      </c>
      <c r="V38" s="84" t="s">
        <v>132</v>
      </c>
    </row>
    <row r="39" spans="1:22" ht="22.5" customHeight="1" x14ac:dyDescent="0.25">
      <c r="A39" s="84" t="s">
        <v>174</v>
      </c>
      <c r="B39" s="84" t="s">
        <v>175</v>
      </c>
      <c r="C39" s="85" t="s">
        <v>81</v>
      </c>
      <c r="D39" s="85" t="s">
        <v>81</v>
      </c>
      <c r="E39" s="85" t="s">
        <v>81</v>
      </c>
      <c r="F39" s="85" t="s">
        <v>81</v>
      </c>
      <c r="G39" s="84" t="s">
        <v>176</v>
      </c>
      <c r="H39" s="84" t="s">
        <v>77</v>
      </c>
      <c r="I39" s="84" t="s">
        <v>181</v>
      </c>
      <c r="J39" s="84" t="s">
        <v>78</v>
      </c>
      <c r="K39" s="84" t="s">
        <v>79</v>
      </c>
      <c r="L39" s="84" t="s">
        <v>80</v>
      </c>
      <c r="M39" s="84" t="s">
        <v>81</v>
      </c>
      <c r="N39" s="84" t="s">
        <v>82</v>
      </c>
      <c r="O39" s="84" t="s">
        <v>83</v>
      </c>
      <c r="P39" s="84" t="s">
        <v>84</v>
      </c>
      <c r="Q39" s="84" t="s">
        <v>85</v>
      </c>
      <c r="R39" s="84">
        <v>0</v>
      </c>
      <c r="S39" s="84">
        <v>90</v>
      </c>
      <c r="T39" s="84" t="s">
        <v>80</v>
      </c>
      <c r="U39" s="84" t="s">
        <v>81</v>
      </c>
      <c r="V39" s="84" t="s">
        <v>133</v>
      </c>
    </row>
    <row r="40" spans="1:22" ht="22.5" customHeight="1" x14ac:dyDescent="0.25">
      <c r="A40" s="84" t="s">
        <v>174</v>
      </c>
      <c r="B40" s="84" t="s">
        <v>175</v>
      </c>
      <c r="C40" s="85" t="s">
        <v>81</v>
      </c>
      <c r="D40" s="85" t="s">
        <v>81</v>
      </c>
      <c r="E40" s="85" t="s">
        <v>81</v>
      </c>
      <c r="F40" s="85" t="s">
        <v>81</v>
      </c>
      <c r="G40" s="84" t="s">
        <v>176</v>
      </c>
      <c r="H40" s="84" t="s">
        <v>77</v>
      </c>
      <c r="I40" s="84" t="s">
        <v>181</v>
      </c>
      <c r="J40" s="84" t="s">
        <v>100</v>
      </c>
      <c r="K40" s="84" t="s">
        <v>101</v>
      </c>
      <c r="L40" s="84" t="s">
        <v>80</v>
      </c>
      <c r="M40" s="84" t="s">
        <v>81</v>
      </c>
      <c r="N40" s="84" t="s">
        <v>102</v>
      </c>
      <c r="O40" s="84" t="s">
        <v>103</v>
      </c>
      <c r="P40" s="84" t="s">
        <v>104</v>
      </c>
      <c r="Q40" s="84" t="s">
        <v>85</v>
      </c>
      <c r="R40" s="84">
        <v>495</v>
      </c>
      <c r="S40" s="84">
        <v>2830.19</v>
      </c>
      <c r="T40" s="84" t="s">
        <v>80</v>
      </c>
      <c r="U40" s="84" t="s">
        <v>81</v>
      </c>
      <c r="V40" s="84" t="s">
        <v>134</v>
      </c>
    </row>
    <row r="41" spans="1:22" ht="22.5" customHeight="1" x14ac:dyDescent="0.25">
      <c r="A41" s="84" t="s">
        <v>174</v>
      </c>
      <c r="B41" s="84" t="s">
        <v>175</v>
      </c>
      <c r="C41" s="85" t="s">
        <v>81</v>
      </c>
      <c r="D41" s="85" t="s">
        <v>81</v>
      </c>
      <c r="E41" s="85" t="s">
        <v>81</v>
      </c>
      <c r="F41" s="85" t="s">
        <v>81</v>
      </c>
      <c r="G41" s="84" t="s">
        <v>176</v>
      </c>
      <c r="H41" s="84" t="s">
        <v>77</v>
      </c>
      <c r="I41" s="84" t="s">
        <v>181</v>
      </c>
      <c r="J41" s="84" t="s">
        <v>100</v>
      </c>
      <c r="K41" s="84" t="s">
        <v>101</v>
      </c>
      <c r="L41" s="84" t="s">
        <v>80</v>
      </c>
      <c r="M41" s="84" t="s">
        <v>81</v>
      </c>
      <c r="N41" s="84" t="s">
        <v>102</v>
      </c>
      <c r="O41" s="84" t="s">
        <v>103</v>
      </c>
      <c r="P41" s="84" t="s">
        <v>104</v>
      </c>
      <c r="Q41" s="84" t="s">
        <v>85</v>
      </c>
      <c r="R41" s="84">
        <v>0</v>
      </c>
      <c r="S41" s="84">
        <v>684</v>
      </c>
      <c r="T41" s="84" t="s">
        <v>80</v>
      </c>
      <c r="U41" s="84" t="s">
        <v>81</v>
      </c>
      <c r="V41" s="84" t="s">
        <v>135</v>
      </c>
    </row>
    <row r="42" spans="1:22" ht="22.5" customHeight="1" x14ac:dyDescent="0.25">
      <c r="A42" s="84" t="s">
        <v>174</v>
      </c>
      <c r="B42" s="84" t="s">
        <v>175</v>
      </c>
      <c r="C42" s="85" t="s">
        <v>81</v>
      </c>
      <c r="D42" s="85" t="s">
        <v>81</v>
      </c>
      <c r="E42" s="85" t="s">
        <v>81</v>
      </c>
      <c r="F42" s="85" t="s">
        <v>81</v>
      </c>
      <c r="G42" s="84" t="s">
        <v>176</v>
      </c>
      <c r="H42" s="84" t="s">
        <v>77</v>
      </c>
      <c r="I42" s="84" t="s">
        <v>181</v>
      </c>
      <c r="J42" s="84" t="s">
        <v>100</v>
      </c>
      <c r="K42" s="84" t="s">
        <v>101</v>
      </c>
      <c r="L42" s="84" t="s">
        <v>80</v>
      </c>
      <c r="M42" s="84" t="s">
        <v>81</v>
      </c>
      <c r="N42" s="84" t="s">
        <v>102</v>
      </c>
      <c r="O42" s="84" t="s">
        <v>103</v>
      </c>
      <c r="P42" s="84" t="s">
        <v>104</v>
      </c>
      <c r="Q42" s="84" t="s">
        <v>85</v>
      </c>
      <c r="R42" s="84">
        <v>0</v>
      </c>
      <c r="S42" s="84">
        <v>300</v>
      </c>
      <c r="T42" s="84" t="s">
        <v>80</v>
      </c>
      <c r="U42" s="84" t="s">
        <v>81</v>
      </c>
      <c r="V42" s="84" t="s">
        <v>136</v>
      </c>
    </row>
    <row r="43" spans="1:22" ht="22.5" customHeight="1" x14ac:dyDescent="0.25">
      <c r="A43" s="84" t="s">
        <v>174</v>
      </c>
      <c r="B43" s="84" t="s">
        <v>175</v>
      </c>
      <c r="C43" s="85" t="s">
        <v>81</v>
      </c>
      <c r="D43" s="85" t="s">
        <v>81</v>
      </c>
      <c r="E43" s="85" t="s">
        <v>81</v>
      </c>
      <c r="F43" s="85" t="s">
        <v>81</v>
      </c>
      <c r="G43" s="84" t="s">
        <v>176</v>
      </c>
      <c r="H43" s="84" t="s">
        <v>77</v>
      </c>
      <c r="I43" s="84" t="s">
        <v>181</v>
      </c>
      <c r="J43" s="84" t="s">
        <v>100</v>
      </c>
      <c r="K43" s="84" t="s">
        <v>101</v>
      </c>
      <c r="L43" s="84" t="s">
        <v>80</v>
      </c>
      <c r="M43" s="84" t="s">
        <v>81</v>
      </c>
      <c r="N43" s="84" t="s">
        <v>102</v>
      </c>
      <c r="O43" s="84" t="s">
        <v>103</v>
      </c>
      <c r="P43" s="84" t="s">
        <v>104</v>
      </c>
      <c r="Q43" s="84" t="s">
        <v>85</v>
      </c>
      <c r="R43" s="84">
        <v>70</v>
      </c>
      <c r="S43" s="84">
        <v>221.72</v>
      </c>
      <c r="T43" s="84" t="s">
        <v>80</v>
      </c>
      <c r="U43" s="84" t="s">
        <v>81</v>
      </c>
      <c r="V43" s="84" t="s">
        <v>137</v>
      </c>
    </row>
    <row r="44" spans="1:22" ht="22.5" customHeight="1" x14ac:dyDescent="0.25">
      <c r="A44" s="84" t="s">
        <v>174</v>
      </c>
      <c r="B44" s="84" t="s">
        <v>175</v>
      </c>
      <c r="C44" s="85" t="s">
        <v>81</v>
      </c>
      <c r="D44" s="85" t="s">
        <v>81</v>
      </c>
      <c r="E44" s="85" t="s">
        <v>81</v>
      </c>
      <c r="F44" s="85" t="s">
        <v>81</v>
      </c>
      <c r="G44" s="84" t="s">
        <v>176</v>
      </c>
      <c r="H44" s="84" t="s">
        <v>77</v>
      </c>
      <c r="I44" s="84" t="s">
        <v>181</v>
      </c>
      <c r="J44" s="84" t="s">
        <v>90</v>
      </c>
      <c r="K44" s="84" t="s">
        <v>91</v>
      </c>
      <c r="L44" s="84" t="s">
        <v>92</v>
      </c>
      <c r="M44" s="84" t="s">
        <v>81</v>
      </c>
      <c r="N44" s="84" t="s">
        <v>93</v>
      </c>
      <c r="O44" s="84" t="s">
        <v>94</v>
      </c>
      <c r="P44" s="84" t="s">
        <v>95</v>
      </c>
      <c r="Q44" s="84" t="s">
        <v>85</v>
      </c>
      <c r="R44" s="84">
        <v>660</v>
      </c>
      <c r="S44" s="84">
        <v>3555.78</v>
      </c>
      <c r="T44" s="84" t="s">
        <v>80</v>
      </c>
      <c r="U44" s="84" t="s">
        <v>81</v>
      </c>
      <c r="V44" s="84" t="s">
        <v>138</v>
      </c>
    </row>
    <row r="45" spans="1:22" ht="22.5" customHeight="1" x14ac:dyDescent="0.25">
      <c r="A45" s="84" t="s">
        <v>174</v>
      </c>
      <c r="B45" s="84" t="s">
        <v>175</v>
      </c>
      <c r="C45" s="85" t="s">
        <v>81</v>
      </c>
      <c r="D45" s="85" t="s">
        <v>81</v>
      </c>
      <c r="E45" s="85" t="s">
        <v>81</v>
      </c>
      <c r="F45" s="85" t="s">
        <v>81</v>
      </c>
      <c r="G45" s="84" t="s">
        <v>176</v>
      </c>
      <c r="H45" s="84" t="s">
        <v>77</v>
      </c>
      <c r="I45" s="84" t="s">
        <v>181</v>
      </c>
      <c r="J45" s="84" t="s">
        <v>90</v>
      </c>
      <c r="K45" s="84" t="s">
        <v>91</v>
      </c>
      <c r="L45" s="84" t="s">
        <v>92</v>
      </c>
      <c r="M45" s="84" t="s">
        <v>81</v>
      </c>
      <c r="N45" s="84" t="s">
        <v>93</v>
      </c>
      <c r="O45" s="84" t="s">
        <v>94</v>
      </c>
      <c r="P45" s="84" t="s">
        <v>95</v>
      </c>
      <c r="Q45" s="84" t="s">
        <v>85</v>
      </c>
      <c r="R45" s="84">
        <v>0</v>
      </c>
      <c r="S45" s="84">
        <v>420</v>
      </c>
      <c r="T45" s="84" t="s">
        <v>80</v>
      </c>
      <c r="U45" s="84" t="s">
        <v>81</v>
      </c>
      <c r="V45" s="84" t="s">
        <v>139</v>
      </c>
    </row>
    <row r="46" spans="1:22" ht="22.5" customHeight="1" x14ac:dyDescent="0.25">
      <c r="A46" s="84" t="s">
        <v>174</v>
      </c>
      <c r="B46" s="84" t="s">
        <v>175</v>
      </c>
      <c r="C46" s="85" t="s">
        <v>81</v>
      </c>
      <c r="D46" s="85" t="s">
        <v>81</v>
      </c>
      <c r="E46" s="85" t="s">
        <v>81</v>
      </c>
      <c r="F46" s="85" t="s">
        <v>81</v>
      </c>
      <c r="G46" s="84" t="s">
        <v>176</v>
      </c>
      <c r="H46" s="84" t="s">
        <v>77</v>
      </c>
      <c r="I46" s="84" t="s">
        <v>181</v>
      </c>
      <c r="J46" s="84" t="s">
        <v>90</v>
      </c>
      <c r="K46" s="84" t="s">
        <v>91</v>
      </c>
      <c r="L46" s="84" t="s">
        <v>92</v>
      </c>
      <c r="M46" s="84" t="s">
        <v>81</v>
      </c>
      <c r="N46" s="84" t="s">
        <v>93</v>
      </c>
      <c r="O46" s="84" t="s">
        <v>94</v>
      </c>
      <c r="P46" s="84" t="s">
        <v>95</v>
      </c>
      <c r="Q46" s="84" t="s">
        <v>85</v>
      </c>
      <c r="R46" s="84">
        <v>0</v>
      </c>
      <c r="S46" s="84">
        <v>300</v>
      </c>
      <c r="T46" s="84" t="s">
        <v>80</v>
      </c>
      <c r="U46" s="84" t="s">
        <v>81</v>
      </c>
      <c r="V46" s="84" t="s">
        <v>140</v>
      </c>
    </row>
    <row r="47" spans="1:22" ht="22.5" customHeight="1" x14ac:dyDescent="0.25">
      <c r="A47" s="84" t="s">
        <v>174</v>
      </c>
      <c r="B47" s="84" t="s">
        <v>175</v>
      </c>
      <c r="C47" s="85" t="s">
        <v>81</v>
      </c>
      <c r="D47" s="85" t="s">
        <v>81</v>
      </c>
      <c r="E47" s="85" t="s">
        <v>81</v>
      </c>
      <c r="F47" s="85" t="s">
        <v>81</v>
      </c>
      <c r="G47" s="84" t="s">
        <v>176</v>
      </c>
      <c r="H47" s="84" t="s">
        <v>77</v>
      </c>
      <c r="I47" s="84" t="s">
        <v>181</v>
      </c>
      <c r="J47" s="84" t="s">
        <v>90</v>
      </c>
      <c r="K47" s="84" t="s">
        <v>91</v>
      </c>
      <c r="L47" s="84" t="s">
        <v>92</v>
      </c>
      <c r="M47" s="84" t="s">
        <v>81</v>
      </c>
      <c r="N47" s="84" t="s">
        <v>93</v>
      </c>
      <c r="O47" s="84" t="s">
        <v>94</v>
      </c>
      <c r="P47" s="84" t="s">
        <v>95</v>
      </c>
      <c r="Q47" s="84" t="s">
        <v>85</v>
      </c>
      <c r="R47" s="84">
        <v>0</v>
      </c>
      <c r="S47" s="84">
        <v>516</v>
      </c>
      <c r="T47" s="84" t="s">
        <v>80</v>
      </c>
      <c r="U47" s="84" t="s">
        <v>81</v>
      </c>
      <c r="V47" s="84" t="s">
        <v>141</v>
      </c>
    </row>
    <row r="48" spans="1:22" ht="22.5" customHeight="1" x14ac:dyDescent="0.25">
      <c r="A48" s="84" t="s">
        <v>174</v>
      </c>
      <c r="B48" s="84" t="s">
        <v>175</v>
      </c>
      <c r="C48" s="85" t="s">
        <v>81</v>
      </c>
      <c r="D48" s="85" t="s">
        <v>81</v>
      </c>
      <c r="E48" s="85" t="s">
        <v>81</v>
      </c>
      <c r="F48" s="85" t="s">
        <v>81</v>
      </c>
      <c r="G48" s="84" t="s">
        <v>176</v>
      </c>
      <c r="H48" s="84" t="s">
        <v>77</v>
      </c>
      <c r="I48" s="84" t="s">
        <v>182</v>
      </c>
      <c r="J48" s="84" t="s">
        <v>100</v>
      </c>
      <c r="K48" s="84" t="s">
        <v>101</v>
      </c>
      <c r="L48" s="84" t="s">
        <v>80</v>
      </c>
      <c r="M48" s="84" t="s">
        <v>81</v>
      </c>
      <c r="N48" s="84" t="s">
        <v>102</v>
      </c>
      <c r="O48" s="84" t="s">
        <v>103</v>
      </c>
      <c r="P48" s="84" t="s">
        <v>104</v>
      </c>
      <c r="Q48" s="84" t="s">
        <v>85</v>
      </c>
      <c r="R48" s="84">
        <v>85</v>
      </c>
      <c r="S48" s="84">
        <v>266.37</v>
      </c>
      <c r="T48" s="84" t="s">
        <v>80</v>
      </c>
      <c r="U48" s="84" t="s">
        <v>81</v>
      </c>
      <c r="V48" s="84" t="s">
        <v>142</v>
      </c>
    </row>
    <row r="49" spans="1:22" ht="22.5" customHeight="1" x14ac:dyDescent="0.25">
      <c r="A49" s="84" t="s">
        <v>174</v>
      </c>
      <c r="B49" s="84" t="s">
        <v>175</v>
      </c>
      <c r="C49" s="85" t="s">
        <v>81</v>
      </c>
      <c r="D49" s="85" t="s">
        <v>81</v>
      </c>
      <c r="E49" s="85" t="s">
        <v>81</v>
      </c>
      <c r="F49" s="85" t="s">
        <v>81</v>
      </c>
      <c r="G49" s="84" t="s">
        <v>176</v>
      </c>
      <c r="H49" s="84" t="s">
        <v>77</v>
      </c>
      <c r="I49" s="84" t="s">
        <v>182</v>
      </c>
      <c r="J49" s="84" t="s">
        <v>100</v>
      </c>
      <c r="K49" s="84" t="s">
        <v>101</v>
      </c>
      <c r="L49" s="84" t="s">
        <v>80</v>
      </c>
      <c r="M49" s="84" t="s">
        <v>81</v>
      </c>
      <c r="N49" s="84" t="s">
        <v>102</v>
      </c>
      <c r="O49" s="84" t="s">
        <v>103</v>
      </c>
      <c r="P49" s="84" t="s">
        <v>104</v>
      </c>
      <c r="Q49" s="84" t="s">
        <v>85</v>
      </c>
      <c r="R49" s="84">
        <v>0</v>
      </c>
      <c r="S49" s="84">
        <v>24</v>
      </c>
      <c r="T49" s="84" t="s">
        <v>80</v>
      </c>
      <c r="U49" s="84" t="s">
        <v>81</v>
      </c>
      <c r="V49" s="84" t="s">
        <v>143</v>
      </c>
    </row>
    <row r="50" spans="1:22" ht="22.5" customHeight="1" x14ac:dyDescent="0.25">
      <c r="A50" s="84" t="s">
        <v>174</v>
      </c>
      <c r="B50" s="84" t="s">
        <v>175</v>
      </c>
      <c r="C50" s="85" t="s">
        <v>81</v>
      </c>
      <c r="D50" s="85" t="s">
        <v>81</v>
      </c>
      <c r="E50" s="85" t="s">
        <v>81</v>
      </c>
      <c r="F50" s="85" t="s">
        <v>81</v>
      </c>
      <c r="G50" s="84" t="s">
        <v>176</v>
      </c>
      <c r="H50" s="84" t="s">
        <v>77</v>
      </c>
      <c r="I50" s="84" t="s">
        <v>182</v>
      </c>
      <c r="J50" s="84" t="s">
        <v>100</v>
      </c>
      <c r="K50" s="84" t="s">
        <v>101</v>
      </c>
      <c r="L50" s="84" t="s">
        <v>80</v>
      </c>
      <c r="M50" s="84" t="s">
        <v>81</v>
      </c>
      <c r="N50" s="84" t="s">
        <v>102</v>
      </c>
      <c r="O50" s="84" t="s">
        <v>103</v>
      </c>
      <c r="P50" s="84" t="s">
        <v>104</v>
      </c>
      <c r="Q50" s="84" t="s">
        <v>85</v>
      </c>
      <c r="R50" s="84">
        <v>285</v>
      </c>
      <c r="S50" s="84">
        <v>3023.58</v>
      </c>
      <c r="T50" s="84" t="s">
        <v>80</v>
      </c>
      <c r="U50" s="84" t="s">
        <v>81</v>
      </c>
      <c r="V50" s="84" t="s">
        <v>144</v>
      </c>
    </row>
    <row r="51" spans="1:22" ht="22.5" customHeight="1" x14ac:dyDescent="0.25">
      <c r="A51" s="84" t="s">
        <v>174</v>
      </c>
      <c r="B51" s="84" t="s">
        <v>175</v>
      </c>
      <c r="C51" s="85" t="s">
        <v>81</v>
      </c>
      <c r="D51" s="85" t="s">
        <v>81</v>
      </c>
      <c r="E51" s="85" t="s">
        <v>81</v>
      </c>
      <c r="F51" s="85" t="s">
        <v>81</v>
      </c>
      <c r="G51" s="84" t="s">
        <v>176</v>
      </c>
      <c r="H51" s="84" t="s">
        <v>77</v>
      </c>
      <c r="I51" s="84" t="s">
        <v>183</v>
      </c>
      <c r="J51" s="84" t="s">
        <v>90</v>
      </c>
      <c r="K51" s="84" t="s">
        <v>91</v>
      </c>
      <c r="L51" s="84" t="s">
        <v>92</v>
      </c>
      <c r="M51" s="84" t="s">
        <v>81</v>
      </c>
      <c r="N51" s="84" t="s">
        <v>93</v>
      </c>
      <c r="O51" s="84" t="s">
        <v>94</v>
      </c>
      <c r="P51" s="84" t="s">
        <v>95</v>
      </c>
      <c r="Q51" s="84" t="s">
        <v>85</v>
      </c>
      <c r="R51" s="84">
        <v>0</v>
      </c>
      <c r="S51" s="84">
        <v>60</v>
      </c>
      <c r="T51" s="84" t="s">
        <v>80</v>
      </c>
      <c r="U51" s="84" t="s">
        <v>81</v>
      </c>
      <c r="V51" s="84" t="s">
        <v>145</v>
      </c>
    </row>
    <row r="52" spans="1:22" ht="22.5" customHeight="1" x14ac:dyDescent="0.25">
      <c r="A52" s="84" t="s">
        <v>174</v>
      </c>
      <c r="B52" s="84" t="s">
        <v>175</v>
      </c>
      <c r="C52" s="85" t="s">
        <v>81</v>
      </c>
      <c r="D52" s="85" t="s">
        <v>81</v>
      </c>
      <c r="E52" s="85" t="s">
        <v>81</v>
      </c>
      <c r="F52" s="85" t="s">
        <v>81</v>
      </c>
      <c r="G52" s="84" t="s">
        <v>176</v>
      </c>
      <c r="H52" s="84" t="s">
        <v>77</v>
      </c>
      <c r="I52" s="84" t="s">
        <v>183</v>
      </c>
      <c r="J52" s="84" t="s">
        <v>90</v>
      </c>
      <c r="K52" s="84" t="s">
        <v>91</v>
      </c>
      <c r="L52" s="84" t="s">
        <v>92</v>
      </c>
      <c r="M52" s="84" t="s">
        <v>81</v>
      </c>
      <c r="N52" s="84" t="s">
        <v>93</v>
      </c>
      <c r="O52" s="84" t="s">
        <v>94</v>
      </c>
      <c r="P52" s="84" t="s">
        <v>95</v>
      </c>
      <c r="Q52" s="84" t="s">
        <v>85</v>
      </c>
      <c r="R52" s="84">
        <v>1080</v>
      </c>
      <c r="S52" s="84">
        <v>5135.53</v>
      </c>
      <c r="T52" s="84" t="s">
        <v>80</v>
      </c>
      <c r="U52" s="84" t="s">
        <v>81</v>
      </c>
      <c r="V52" s="84" t="s">
        <v>146</v>
      </c>
    </row>
    <row r="53" spans="1:22" ht="22.5" customHeight="1" x14ac:dyDescent="0.25">
      <c r="A53" s="84" t="s">
        <v>174</v>
      </c>
      <c r="B53" s="84" t="s">
        <v>175</v>
      </c>
      <c r="C53" s="85" t="s">
        <v>81</v>
      </c>
      <c r="D53" s="85" t="s">
        <v>81</v>
      </c>
      <c r="E53" s="85" t="s">
        <v>81</v>
      </c>
      <c r="F53" s="85" t="s">
        <v>81</v>
      </c>
      <c r="G53" s="84" t="s">
        <v>176</v>
      </c>
      <c r="H53" s="84" t="s">
        <v>77</v>
      </c>
      <c r="I53" s="84" t="s">
        <v>183</v>
      </c>
      <c r="J53" s="84" t="s">
        <v>90</v>
      </c>
      <c r="K53" s="84" t="s">
        <v>91</v>
      </c>
      <c r="L53" s="84" t="s">
        <v>92</v>
      </c>
      <c r="M53" s="84" t="s">
        <v>81</v>
      </c>
      <c r="N53" s="84" t="s">
        <v>93</v>
      </c>
      <c r="O53" s="84" t="s">
        <v>94</v>
      </c>
      <c r="P53" s="84" t="s">
        <v>95</v>
      </c>
      <c r="Q53" s="84" t="s">
        <v>85</v>
      </c>
      <c r="R53" s="84">
        <v>0</v>
      </c>
      <c r="S53" s="84">
        <v>456</v>
      </c>
      <c r="T53" s="84" t="s">
        <v>80</v>
      </c>
      <c r="U53" s="84" t="s">
        <v>81</v>
      </c>
      <c r="V53" s="84" t="s">
        <v>147</v>
      </c>
    </row>
    <row r="54" spans="1:22" ht="22.5" customHeight="1" x14ac:dyDescent="0.25">
      <c r="A54" s="84" t="s">
        <v>174</v>
      </c>
      <c r="B54" s="84" t="s">
        <v>175</v>
      </c>
      <c r="C54" s="85" t="s">
        <v>81</v>
      </c>
      <c r="D54" s="85" t="s">
        <v>81</v>
      </c>
      <c r="E54" s="85" t="s">
        <v>81</v>
      </c>
      <c r="F54" s="85" t="s">
        <v>81</v>
      </c>
      <c r="G54" s="84" t="s">
        <v>176</v>
      </c>
      <c r="H54" s="84" t="s">
        <v>77</v>
      </c>
      <c r="I54" s="84" t="s">
        <v>184</v>
      </c>
      <c r="J54" s="84" t="s">
        <v>100</v>
      </c>
      <c r="K54" s="84" t="s">
        <v>101</v>
      </c>
      <c r="L54" s="84" t="s">
        <v>80</v>
      </c>
      <c r="M54" s="84" t="s">
        <v>81</v>
      </c>
      <c r="N54" s="84" t="s">
        <v>102</v>
      </c>
      <c r="O54" s="84" t="s">
        <v>103</v>
      </c>
      <c r="P54" s="84" t="s">
        <v>104</v>
      </c>
      <c r="Q54" s="84" t="s">
        <v>85</v>
      </c>
      <c r="R54" s="84">
        <v>0</v>
      </c>
      <c r="S54" s="84">
        <v>660</v>
      </c>
      <c r="T54" s="84" t="s">
        <v>80</v>
      </c>
      <c r="U54" s="84" t="s">
        <v>81</v>
      </c>
      <c r="V54" s="84" t="s">
        <v>148</v>
      </c>
    </row>
    <row r="55" spans="1:22" ht="22.5" customHeight="1" x14ac:dyDescent="0.25">
      <c r="A55" s="84" t="s">
        <v>174</v>
      </c>
      <c r="B55" s="84" t="s">
        <v>175</v>
      </c>
      <c r="C55" s="85" t="s">
        <v>81</v>
      </c>
      <c r="D55" s="85" t="s">
        <v>81</v>
      </c>
      <c r="E55" s="85" t="s">
        <v>81</v>
      </c>
      <c r="F55" s="85" t="s">
        <v>81</v>
      </c>
      <c r="G55" s="84" t="s">
        <v>176</v>
      </c>
      <c r="H55" s="84" t="s">
        <v>77</v>
      </c>
      <c r="I55" s="84" t="s">
        <v>184</v>
      </c>
      <c r="J55" s="84" t="s">
        <v>100</v>
      </c>
      <c r="K55" s="84" t="s">
        <v>101</v>
      </c>
      <c r="L55" s="84" t="s">
        <v>80</v>
      </c>
      <c r="M55" s="84" t="s">
        <v>81</v>
      </c>
      <c r="N55" s="84" t="s">
        <v>102</v>
      </c>
      <c r="O55" s="84" t="s">
        <v>103</v>
      </c>
      <c r="P55" s="84" t="s">
        <v>104</v>
      </c>
      <c r="Q55" s="84" t="s">
        <v>85</v>
      </c>
      <c r="R55" s="84">
        <v>0</v>
      </c>
      <c r="S55" s="84">
        <v>420</v>
      </c>
      <c r="T55" s="84" t="s">
        <v>80</v>
      </c>
      <c r="U55" s="84" t="s">
        <v>81</v>
      </c>
      <c r="V55" s="84" t="s">
        <v>149</v>
      </c>
    </row>
    <row r="56" spans="1:22" ht="22.5" customHeight="1" x14ac:dyDescent="0.25">
      <c r="A56" s="84" t="s">
        <v>174</v>
      </c>
      <c r="B56" s="84" t="s">
        <v>175</v>
      </c>
      <c r="C56" s="85" t="s">
        <v>81</v>
      </c>
      <c r="D56" s="85" t="s">
        <v>81</v>
      </c>
      <c r="E56" s="85" t="s">
        <v>81</v>
      </c>
      <c r="F56" s="85" t="s">
        <v>81</v>
      </c>
      <c r="G56" s="84" t="s">
        <v>176</v>
      </c>
      <c r="H56" s="84" t="s">
        <v>77</v>
      </c>
      <c r="I56" s="84" t="s">
        <v>184</v>
      </c>
      <c r="J56" s="84" t="s">
        <v>100</v>
      </c>
      <c r="K56" s="84" t="s">
        <v>101</v>
      </c>
      <c r="L56" s="84" t="s">
        <v>80</v>
      </c>
      <c r="M56" s="84" t="s">
        <v>81</v>
      </c>
      <c r="N56" s="84" t="s">
        <v>102</v>
      </c>
      <c r="O56" s="84" t="s">
        <v>103</v>
      </c>
      <c r="P56" s="84" t="s">
        <v>104</v>
      </c>
      <c r="Q56" s="84" t="s">
        <v>85</v>
      </c>
      <c r="R56" s="84">
        <v>165</v>
      </c>
      <c r="S56" s="84">
        <v>1522.11</v>
      </c>
      <c r="T56" s="84" t="s">
        <v>80</v>
      </c>
      <c r="U56" s="84" t="s">
        <v>81</v>
      </c>
      <c r="V56" s="84" t="s">
        <v>150</v>
      </c>
    </row>
    <row r="57" spans="1:22" ht="22.5" customHeight="1" x14ac:dyDescent="0.25">
      <c r="A57" s="84" t="s">
        <v>174</v>
      </c>
      <c r="B57" s="84" t="s">
        <v>175</v>
      </c>
      <c r="C57" s="85" t="s">
        <v>81</v>
      </c>
      <c r="D57" s="85" t="s">
        <v>81</v>
      </c>
      <c r="E57" s="85" t="s">
        <v>81</v>
      </c>
      <c r="F57" s="85" t="s">
        <v>81</v>
      </c>
      <c r="G57" s="84" t="s">
        <v>176</v>
      </c>
      <c r="H57" s="84" t="s">
        <v>77</v>
      </c>
      <c r="I57" s="84" t="s">
        <v>184</v>
      </c>
      <c r="J57" s="84" t="s">
        <v>78</v>
      </c>
      <c r="K57" s="84" t="s">
        <v>79</v>
      </c>
      <c r="L57" s="84" t="s">
        <v>80</v>
      </c>
      <c r="M57" s="84" t="s">
        <v>81</v>
      </c>
      <c r="N57" s="84" t="s">
        <v>82</v>
      </c>
      <c r="O57" s="84" t="s">
        <v>83</v>
      </c>
      <c r="P57" s="84" t="s">
        <v>84</v>
      </c>
      <c r="Q57" s="84" t="s">
        <v>85</v>
      </c>
      <c r="R57" s="84">
        <v>0</v>
      </c>
      <c r="S57" s="84">
        <v>16</v>
      </c>
      <c r="T57" s="84" t="s">
        <v>80</v>
      </c>
      <c r="U57" s="84" t="s">
        <v>81</v>
      </c>
      <c r="V57" s="84" t="s">
        <v>151</v>
      </c>
    </row>
    <row r="58" spans="1:22" ht="22.5" customHeight="1" x14ac:dyDescent="0.25">
      <c r="A58" s="84" t="s">
        <v>174</v>
      </c>
      <c r="B58" s="84" t="s">
        <v>175</v>
      </c>
      <c r="C58" s="85" t="s">
        <v>81</v>
      </c>
      <c r="D58" s="85" t="s">
        <v>81</v>
      </c>
      <c r="E58" s="85" t="s">
        <v>81</v>
      </c>
      <c r="F58" s="85" t="s">
        <v>81</v>
      </c>
      <c r="G58" s="84" t="s">
        <v>176</v>
      </c>
      <c r="H58" s="84" t="s">
        <v>77</v>
      </c>
      <c r="I58" s="84" t="s">
        <v>184</v>
      </c>
      <c r="J58" s="84" t="s">
        <v>78</v>
      </c>
      <c r="K58" s="84" t="s">
        <v>79</v>
      </c>
      <c r="L58" s="84" t="s">
        <v>80</v>
      </c>
      <c r="M58" s="84" t="s">
        <v>81</v>
      </c>
      <c r="N58" s="84" t="s">
        <v>82</v>
      </c>
      <c r="O58" s="84" t="s">
        <v>83</v>
      </c>
      <c r="P58" s="84" t="s">
        <v>84</v>
      </c>
      <c r="Q58" s="84" t="s">
        <v>85</v>
      </c>
      <c r="R58" s="84">
        <v>0</v>
      </c>
      <c r="S58" s="84">
        <v>164</v>
      </c>
      <c r="T58" s="84" t="s">
        <v>80</v>
      </c>
      <c r="U58" s="84" t="s">
        <v>81</v>
      </c>
      <c r="V58" s="84" t="s">
        <v>152</v>
      </c>
    </row>
    <row r="59" spans="1:22" ht="22.5" customHeight="1" x14ac:dyDescent="0.25">
      <c r="A59" s="84" t="s">
        <v>174</v>
      </c>
      <c r="B59" s="84" t="s">
        <v>175</v>
      </c>
      <c r="C59" s="85" t="s">
        <v>81</v>
      </c>
      <c r="D59" s="85" t="s">
        <v>81</v>
      </c>
      <c r="E59" s="85" t="s">
        <v>81</v>
      </c>
      <c r="F59" s="85" t="s">
        <v>81</v>
      </c>
      <c r="G59" s="84" t="s">
        <v>176</v>
      </c>
      <c r="H59" s="84" t="s">
        <v>77</v>
      </c>
      <c r="I59" s="84" t="s">
        <v>184</v>
      </c>
      <c r="J59" s="84" t="s">
        <v>78</v>
      </c>
      <c r="K59" s="84" t="s">
        <v>79</v>
      </c>
      <c r="L59" s="84" t="s">
        <v>80</v>
      </c>
      <c r="M59" s="84" t="s">
        <v>81</v>
      </c>
      <c r="N59" s="84" t="s">
        <v>82</v>
      </c>
      <c r="O59" s="84" t="s">
        <v>83</v>
      </c>
      <c r="P59" s="84" t="s">
        <v>84</v>
      </c>
      <c r="Q59" s="84" t="s">
        <v>85</v>
      </c>
      <c r="R59" s="84">
        <v>0</v>
      </c>
      <c r="S59" s="84">
        <v>132</v>
      </c>
      <c r="T59" s="84" t="s">
        <v>80</v>
      </c>
      <c r="U59" s="84" t="s">
        <v>81</v>
      </c>
      <c r="V59" s="84" t="s">
        <v>153</v>
      </c>
    </row>
    <row r="60" spans="1:22" ht="22.5" customHeight="1" x14ac:dyDescent="0.25">
      <c r="A60" s="84" t="s">
        <v>174</v>
      </c>
      <c r="B60" s="84" t="s">
        <v>175</v>
      </c>
      <c r="C60" s="85" t="s">
        <v>81</v>
      </c>
      <c r="D60" s="85" t="s">
        <v>81</v>
      </c>
      <c r="E60" s="85" t="s">
        <v>81</v>
      </c>
      <c r="F60" s="85" t="s">
        <v>81</v>
      </c>
      <c r="G60" s="84" t="s">
        <v>176</v>
      </c>
      <c r="H60" s="84" t="s">
        <v>77</v>
      </c>
      <c r="I60" s="84" t="s">
        <v>184</v>
      </c>
      <c r="J60" s="84" t="s">
        <v>78</v>
      </c>
      <c r="K60" s="84" t="s">
        <v>79</v>
      </c>
      <c r="L60" s="84" t="s">
        <v>80</v>
      </c>
      <c r="M60" s="84" t="s">
        <v>81</v>
      </c>
      <c r="N60" s="84" t="s">
        <v>82</v>
      </c>
      <c r="O60" s="84" t="s">
        <v>83</v>
      </c>
      <c r="P60" s="84" t="s">
        <v>84</v>
      </c>
      <c r="Q60" s="84" t="s">
        <v>85</v>
      </c>
      <c r="R60" s="84">
        <v>0</v>
      </c>
      <c r="S60" s="84">
        <v>56</v>
      </c>
      <c r="T60" s="84" t="s">
        <v>80</v>
      </c>
      <c r="U60" s="84" t="s">
        <v>81</v>
      </c>
      <c r="V60" s="84" t="s">
        <v>154</v>
      </c>
    </row>
    <row r="61" spans="1:22" ht="22.5" customHeight="1" x14ac:dyDescent="0.25">
      <c r="A61" s="84" t="s">
        <v>174</v>
      </c>
      <c r="B61" s="84" t="s">
        <v>175</v>
      </c>
      <c r="C61" s="85" t="s">
        <v>81</v>
      </c>
      <c r="D61" s="85" t="s">
        <v>81</v>
      </c>
      <c r="E61" s="85" t="s">
        <v>81</v>
      </c>
      <c r="F61" s="85" t="s">
        <v>81</v>
      </c>
      <c r="G61" s="84" t="s">
        <v>176</v>
      </c>
      <c r="H61" s="84" t="s">
        <v>77</v>
      </c>
      <c r="I61" s="84" t="s">
        <v>184</v>
      </c>
      <c r="J61" s="84" t="s">
        <v>90</v>
      </c>
      <c r="K61" s="84" t="s">
        <v>91</v>
      </c>
      <c r="L61" s="84" t="s">
        <v>92</v>
      </c>
      <c r="M61" s="84" t="s">
        <v>81</v>
      </c>
      <c r="N61" s="84" t="s">
        <v>93</v>
      </c>
      <c r="O61" s="84" t="s">
        <v>94</v>
      </c>
      <c r="P61" s="84" t="s">
        <v>95</v>
      </c>
      <c r="Q61" s="84" t="s">
        <v>85</v>
      </c>
      <c r="R61" s="84">
        <v>0</v>
      </c>
      <c r="S61" s="84">
        <v>156</v>
      </c>
      <c r="T61" s="84" t="s">
        <v>80</v>
      </c>
      <c r="U61" s="84" t="s">
        <v>81</v>
      </c>
      <c r="V61" s="84" t="s">
        <v>155</v>
      </c>
    </row>
    <row r="62" spans="1:22" ht="22.5" customHeight="1" x14ac:dyDescent="0.25">
      <c r="A62" s="84" t="s">
        <v>174</v>
      </c>
      <c r="B62" s="84" t="s">
        <v>175</v>
      </c>
      <c r="C62" s="85" t="s">
        <v>81</v>
      </c>
      <c r="D62" s="85" t="s">
        <v>81</v>
      </c>
      <c r="E62" s="85" t="s">
        <v>81</v>
      </c>
      <c r="F62" s="85" t="s">
        <v>81</v>
      </c>
      <c r="G62" s="84" t="s">
        <v>176</v>
      </c>
      <c r="H62" s="84" t="s">
        <v>77</v>
      </c>
      <c r="I62" s="84" t="s">
        <v>184</v>
      </c>
      <c r="J62" s="84" t="s">
        <v>90</v>
      </c>
      <c r="K62" s="84" t="s">
        <v>91</v>
      </c>
      <c r="L62" s="84" t="s">
        <v>92</v>
      </c>
      <c r="M62" s="84" t="s">
        <v>81</v>
      </c>
      <c r="N62" s="84" t="s">
        <v>93</v>
      </c>
      <c r="O62" s="84" t="s">
        <v>94</v>
      </c>
      <c r="P62" s="84" t="s">
        <v>95</v>
      </c>
      <c r="Q62" s="84" t="s">
        <v>85</v>
      </c>
      <c r="R62" s="84">
        <v>2420</v>
      </c>
      <c r="S62" s="84">
        <v>10156.5</v>
      </c>
      <c r="T62" s="84" t="s">
        <v>80</v>
      </c>
      <c r="U62" s="84" t="s">
        <v>81</v>
      </c>
      <c r="V62" s="84" t="s">
        <v>156</v>
      </c>
    </row>
    <row r="63" spans="1:22" ht="22.5" customHeight="1" x14ac:dyDescent="0.25">
      <c r="A63" s="84" t="s">
        <v>174</v>
      </c>
      <c r="B63" s="84" t="s">
        <v>175</v>
      </c>
      <c r="C63" s="85" t="s">
        <v>81</v>
      </c>
      <c r="D63" s="85" t="s">
        <v>81</v>
      </c>
      <c r="E63" s="85" t="s">
        <v>81</v>
      </c>
      <c r="F63" s="85" t="s">
        <v>81</v>
      </c>
      <c r="G63" s="84" t="s">
        <v>176</v>
      </c>
      <c r="H63" s="84" t="s">
        <v>77</v>
      </c>
      <c r="I63" s="84" t="s">
        <v>184</v>
      </c>
      <c r="J63" s="84" t="s">
        <v>90</v>
      </c>
      <c r="K63" s="84" t="s">
        <v>91</v>
      </c>
      <c r="L63" s="84" t="s">
        <v>92</v>
      </c>
      <c r="M63" s="84" t="s">
        <v>81</v>
      </c>
      <c r="N63" s="84" t="s">
        <v>93</v>
      </c>
      <c r="O63" s="84" t="s">
        <v>94</v>
      </c>
      <c r="P63" s="84" t="s">
        <v>95</v>
      </c>
      <c r="Q63" s="84" t="s">
        <v>85</v>
      </c>
      <c r="R63" s="84">
        <v>0</v>
      </c>
      <c r="S63" s="84">
        <v>600</v>
      </c>
      <c r="T63" s="84" t="s">
        <v>80</v>
      </c>
      <c r="U63" s="84" t="s">
        <v>81</v>
      </c>
      <c r="V63" s="84" t="s">
        <v>157</v>
      </c>
    </row>
    <row r="64" spans="1:22" ht="22.5" customHeight="1" x14ac:dyDescent="0.25">
      <c r="A64" s="84" t="s">
        <v>174</v>
      </c>
      <c r="B64" s="84" t="s">
        <v>175</v>
      </c>
      <c r="C64" s="85" t="s">
        <v>81</v>
      </c>
      <c r="D64" s="85" t="s">
        <v>81</v>
      </c>
      <c r="E64" s="85" t="s">
        <v>81</v>
      </c>
      <c r="F64" s="85" t="s">
        <v>81</v>
      </c>
      <c r="G64" s="84" t="s">
        <v>176</v>
      </c>
      <c r="H64" s="84" t="s">
        <v>77</v>
      </c>
      <c r="I64" s="84" t="s">
        <v>185</v>
      </c>
      <c r="J64" s="84" t="s">
        <v>100</v>
      </c>
      <c r="K64" s="84" t="s">
        <v>101</v>
      </c>
      <c r="L64" s="84" t="s">
        <v>80</v>
      </c>
      <c r="M64" s="84" t="s">
        <v>81</v>
      </c>
      <c r="N64" s="84" t="s">
        <v>102</v>
      </c>
      <c r="O64" s="84" t="s">
        <v>103</v>
      </c>
      <c r="P64" s="84" t="s">
        <v>104</v>
      </c>
      <c r="Q64" s="84" t="s">
        <v>85</v>
      </c>
      <c r="R64" s="84">
        <v>290</v>
      </c>
      <c r="S64" s="84">
        <v>2198.9299999999998</v>
      </c>
      <c r="T64" s="84" t="s">
        <v>80</v>
      </c>
      <c r="U64" s="84" t="s">
        <v>81</v>
      </c>
      <c r="V64" s="84" t="s">
        <v>158</v>
      </c>
    </row>
    <row r="65" spans="1:22" ht="22.5" customHeight="1" x14ac:dyDescent="0.25">
      <c r="A65" s="84" t="s">
        <v>174</v>
      </c>
      <c r="B65" s="84" t="s">
        <v>175</v>
      </c>
      <c r="C65" s="85" t="s">
        <v>81</v>
      </c>
      <c r="D65" s="85" t="s">
        <v>81</v>
      </c>
      <c r="E65" s="85" t="s">
        <v>81</v>
      </c>
      <c r="F65" s="85" t="s">
        <v>81</v>
      </c>
      <c r="G65" s="84" t="s">
        <v>176</v>
      </c>
      <c r="H65" s="84" t="s">
        <v>77</v>
      </c>
      <c r="I65" s="84" t="s">
        <v>185</v>
      </c>
      <c r="J65" s="84" t="s">
        <v>90</v>
      </c>
      <c r="K65" s="84" t="s">
        <v>91</v>
      </c>
      <c r="L65" s="84" t="s">
        <v>92</v>
      </c>
      <c r="M65" s="84" t="s">
        <v>81</v>
      </c>
      <c r="N65" s="84" t="s">
        <v>93</v>
      </c>
      <c r="O65" s="84" t="s">
        <v>94</v>
      </c>
      <c r="P65" s="84" t="s">
        <v>95</v>
      </c>
      <c r="Q65" s="84" t="s">
        <v>85</v>
      </c>
      <c r="R65" s="84">
        <v>0</v>
      </c>
      <c r="S65" s="84">
        <v>1920</v>
      </c>
      <c r="T65" s="84" t="s">
        <v>80</v>
      </c>
      <c r="U65" s="84" t="s">
        <v>81</v>
      </c>
      <c r="V65" s="84" t="s">
        <v>159</v>
      </c>
    </row>
    <row r="66" spans="1:22" ht="22.5" customHeight="1" x14ac:dyDescent="0.25">
      <c r="A66" s="84" t="s">
        <v>174</v>
      </c>
      <c r="B66" s="84" t="s">
        <v>175</v>
      </c>
      <c r="C66" s="85" t="s">
        <v>81</v>
      </c>
      <c r="D66" s="85" t="s">
        <v>81</v>
      </c>
      <c r="E66" s="85" t="s">
        <v>81</v>
      </c>
      <c r="F66" s="85" t="s">
        <v>81</v>
      </c>
      <c r="G66" s="84" t="s">
        <v>176</v>
      </c>
      <c r="H66" s="84" t="s">
        <v>77</v>
      </c>
      <c r="I66" s="84" t="s">
        <v>185</v>
      </c>
      <c r="J66" s="84" t="s">
        <v>90</v>
      </c>
      <c r="K66" s="84" t="s">
        <v>91</v>
      </c>
      <c r="L66" s="84" t="s">
        <v>92</v>
      </c>
      <c r="M66" s="84" t="s">
        <v>81</v>
      </c>
      <c r="N66" s="84" t="s">
        <v>93</v>
      </c>
      <c r="O66" s="84" t="s">
        <v>94</v>
      </c>
      <c r="P66" s="84" t="s">
        <v>95</v>
      </c>
      <c r="Q66" s="84" t="s">
        <v>85</v>
      </c>
      <c r="R66" s="84">
        <v>565</v>
      </c>
      <c r="S66" s="84">
        <v>2555.27</v>
      </c>
      <c r="T66" s="84" t="s">
        <v>80</v>
      </c>
      <c r="U66" s="84" t="s">
        <v>81</v>
      </c>
      <c r="V66" s="84" t="s">
        <v>160</v>
      </c>
    </row>
    <row r="67" spans="1:22" ht="22.5" customHeight="1" x14ac:dyDescent="0.25">
      <c r="A67" s="84" t="s">
        <v>174</v>
      </c>
      <c r="B67" s="84" t="s">
        <v>175</v>
      </c>
      <c r="C67" s="85" t="s">
        <v>81</v>
      </c>
      <c r="D67" s="85" t="s">
        <v>81</v>
      </c>
      <c r="E67" s="85" t="s">
        <v>81</v>
      </c>
      <c r="F67" s="85" t="s">
        <v>81</v>
      </c>
      <c r="G67" s="84" t="s">
        <v>176</v>
      </c>
      <c r="H67" s="84" t="s">
        <v>77</v>
      </c>
      <c r="I67" s="84" t="s">
        <v>185</v>
      </c>
      <c r="J67" s="84" t="s">
        <v>78</v>
      </c>
      <c r="K67" s="84" t="s">
        <v>79</v>
      </c>
      <c r="L67" s="84" t="s">
        <v>80</v>
      </c>
      <c r="M67" s="84" t="s">
        <v>81</v>
      </c>
      <c r="N67" s="84" t="s">
        <v>82</v>
      </c>
      <c r="O67" s="84" t="s">
        <v>83</v>
      </c>
      <c r="P67" s="84" t="s">
        <v>84</v>
      </c>
      <c r="Q67" s="84" t="s">
        <v>85</v>
      </c>
      <c r="R67" s="84">
        <v>0</v>
      </c>
      <c r="S67" s="84">
        <v>162</v>
      </c>
      <c r="T67" s="84" t="s">
        <v>80</v>
      </c>
      <c r="U67" s="84" t="s">
        <v>81</v>
      </c>
      <c r="V67" s="84" t="s">
        <v>161</v>
      </c>
    </row>
    <row r="68" spans="1:22" ht="22.5" customHeight="1" x14ac:dyDescent="0.25">
      <c r="A68" s="84" t="s">
        <v>174</v>
      </c>
      <c r="B68" s="84" t="s">
        <v>175</v>
      </c>
      <c r="C68" s="85" t="s">
        <v>81</v>
      </c>
      <c r="D68" s="85" t="s">
        <v>81</v>
      </c>
      <c r="E68" s="85" t="s">
        <v>81</v>
      </c>
      <c r="F68" s="85" t="s">
        <v>81</v>
      </c>
      <c r="G68" s="84" t="s">
        <v>176</v>
      </c>
      <c r="H68" s="84" t="s">
        <v>77</v>
      </c>
      <c r="I68" s="84" t="s">
        <v>185</v>
      </c>
      <c r="J68" s="84" t="s">
        <v>78</v>
      </c>
      <c r="K68" s="84" t="s">
        <v>79</v>
      </c>
      <c r="L68" s="84" t="s">
        <v>80</v>
      </c>
      <c r="M68" s="84" t="s">
        <v>81</v>
      </c>
      <c r="N68" s="84" t="s">
        <v>82</v>
      </c>
      <c r="O68" s="84" t="s">
        <v>83</v>
      </c>
      <c r="P68" s="84" t="s">
        <v>84</v>
      </c>
      <c r="Q68" s="84" t="s">
        <v>85</v>
      </c>
      <c r="R68" s="84">
        <v>0</v>
      </c>
      <c r="S68" s="84">
        <v>90</v>
      </c>
      <c r="T68" s="84" t="s">
        <v>80</v>
      </c>
      <c r="U68" s="84" t="s">
        <v>81</v>
      </c>
      <c r="V68" s="84" t="s">
        <v>162</v>
      </c>
    </row>
    <row r="69" spans="1:22" ht="22.5" customHeight="1" x14ac:dyDescent="0.25">
      <c r="A69" s="84" t="s">
        <v>174</v>
      </c>
      <c r="B69" s="84" t="s">
        <v>175</v>
      </c>
      <c r="C69" s="85" t="s">
        <v>81</v>
      </c>
      <c r="D69" s="85" t="s">
        <v>81</v>
      </c>
      <c r="E69" s="85" t="s">
        <v>81</v>
      </c>
      <c r="F69" s="85" t="s">
        <v>81</v>
      </c>
      <c r="G69" s="84" t="s">
        <v>176</v>
      </c>
      <c r="H69" s="84" t="s">
        <v>77</v>
      </c>
      <c r="I69" s="84" t="s">
        <v>185</v>
      </c>
      <c r="J69" s="84" t="s">
        <v>78</v>
      </c>
      <c r="K69" s="84" t="s">
        <v>79</v>
      </c>
      <c r="L69" s="84" t="s">
        <v>80</v>
      </c>
      <c r="M69" s="84" t="s">
        <v>81</v>
      </c>
      <c r="N69" s="84" t="s">
        <v>82</v>
      </c>
      <c r="O69" s="84" t="s">
        <v>83</v>
      </c>
      <c r="P69" s="84" t="s">
        <v>84</v>
      </c>
      <c r="Q69" s="84" t="s">
        <v>85</v>
      </c>
      <c r="R69" s="84">
        <v>0</v>
      </c>
      <c r="S69" s="84">
        <v>60</v>
      </c>
      <c r="T69" s="84" t="s">
        <v>80</v>
      </c>
      <c r="U69" s="84" t="s">
        <v>81</v>
      </c>
      <c r="V69" s="84" t="s">
        <v>163</v>
      </c>
    </row>
    <row r="70" spans="1:22" ht="22.5" customHeight="1" x14ac:dyDescent="0.25">
      <c r="A70" s="84" t="s">
        <v>174</v>
      </c>
      <c r="B70" s="84" t="s">
        <v>175</v>
      </c>
      <c r="C70" s="85" t="s">
        <v>81</v>
      </c>
      <c r="D70" s="85" t="s">
        <v>81</v>
      </c>
      <c r="E70" s="85" t="s">
        <v>81</v>
      </c>
      <c r="F70" s="85" t="s">
        <v>81</v>
      </c>
      <c r="G70" s="84" t="s">
        <v>176</v>
      </c>
      <c r="H70" s="84" t="s">
        <v>77</v>
      </c>
      <c r="I70" s="84" t="s">
        <v>185</v>
      </c>
      <c r="J70" s="84" t="s">
        <v>78</v>
      </c>
      <c r="K70" s="84" t="s">
        <v>79</v>
      </c>
      <c r="L70" s="84" t="s">
        <v>80</v>
      </c>
      <c r="M70" s="84" t="s">
        <v>81</v>
      </c>
      <c r="N70" s="84" t="s">
        <v>82</v>
      </c>
      <c r="O70" s="84" t="s">
        <v>83</v>
      </c>
      <c r="P70" s="84" t="s">
        <v>84</v>
      </c>
      <c r="Q70" s="84" t="s">
        <v>85</v>
      </c>
      <c r="R70" s="84">
        <v>0</v>
      </c>
      <c r="S70" s="84">
        <v>40</v>
      </c>
      <c r="T70" s="84" t="s">
        <v>80</v>
      </c>
      <c r="U70" s="84" t="s">
        <v>81</v>
      </c>
      <c r="V70" s="84" t="s">
        <v>164</v>
      </c>
    </row>
    <row r="71" spans="1:22" ht="22.5" customHeight="1" x14ac:dyDescent="0.25">
      <c r="A71" s="84" t="s">
        <v>174</v>
      </c>
      <c r="B71" s="84" t="s">
        <v>175</v>
      </c>
      <c r="C71" s="85" t="s">
        <v>81</v>
      </c>
      <c r="D71" s="85" t="s">
        <v>81</v>
      </c>
      <c r="E71" s="85" t="s">
        <v>81</v>
      </c>
      <c r="F71" s="85" t="s">
        <v>81</v>
      </c>
      <c r="G71" s="84" t="s">
        <v>176</v>
      </c>
      <c r="H71" s="84" t="s">
        <v>77</v>
      </c>
      <c r="I71" s="84" t="s">
        <v>186</v>
      </c>
      <c r="J71" s="84" t="s">
        <v>90</v>
      </c>
      <c r="K71" s="84" t="s">
        <v>91</v>
      </c>
      <c r="L71" s="84" t="s">
        <v>92</v>
      </c>
      <c r="M71" s="84" t="s">
        <v>81</v>
      </c>
      <c r="N71" s="84" t="s">
        <v>93</v>
      </c>
      <c r="O71" s="84" t="s">
        <v>94</v>
      </c>
      <c r="P71" s="84" t="s">
        <v>95</v>
      </c>
      <c r="Q71" s="84" t="s">
        <v>85</v>
      </c>
      <c r="R71" s="84">
        <v>100</v>
      </c>
      <c r="S71" s="84">
        <v>817.14</v>
      </c>
      <c r="T71" s="84" t="s">
        <v>80</v>
      </c>
      <c r="U71" s="84" t="s">
        <v>81</v>
      </c>
      <c r="V71" s="84" t="s">
        <v>165</v>
      </c>
    </row>
    <row r="72" spans="1:22" ht="22.5" customHeight="1" x14ac:dyDescent="0.25">
      <c r="A72" s="84" t="s">
        <v>174</v>
      </c>
      <c r="B72" s="84" t="s">
        <v>175</v>
      </c>
      <c r="C72" s="85" t="s">
        <v>81</v>
      </c>
      <c r="D72" s="85" t="s">
        <v>81</v>
      </c>
      <c r="E72" s="85" t="s">
        <v>81</v>
      </c>
      <c r="F72" s="85" t="s">
        <v>81</v>
      </c>
      <c r="G72" s="84" t="s">
        <v>176</v>
      </c>
      <c r="H72" s="84" t="s">
        <v>77</v>
      </c>
      <c r="I72" s="84" t="s">
        <v>186</v>
      </c>
      <c r="J72" s="84" t="s">
        <v>90</v>
      </c>
      <c r="K72" s="84" t="s">
        <v>91</v>
      </c>
      <c r="L72" s="84" t="s">
        <v>92</v>
      </c>
      <c r="M72" s="84" t="s">
        <v>81</v>
      </c>
      <c r="N72" s="84" t="s">
        <v>93</v>
      </c>
      <c r="O72" s="84" t="s">
        <v>94</v>
      </c>
      <c r="P72" s="84" t="s">
        <v>95</v>
      </c>
      <c r="Q72" s="84" t="s">
        <v>85</v>
      </c>
      <c r="R72" s="84">
        <v>0</v>
      </c>
      <c r="S72" s="84">
        <v>1488</v>
      </c>
      <c r="T72" s="84" t="s">
        <v>80</v>
      </c>
      <c r="U72" s="84" t="s">
        <v>81</v>
      </c>
      <c r="V72" s="84" t="s">
        <v>166</v>
      </c>
    </row>
    <row r="73" spans="1:22" ht="22.5" customHeight="1" x14ac:dyDescent="0.25">
      <c r="A73" s="84" t="s">
        <v>174</v>
      </c>
      <c r="B73" s="84" t="s">
        <v>175</v>
      </c>
      <c r="C73" s="85" t="s">
        <v>81</v>
      </c>
      <c r="D73" s="85" t="s">
        <v>81</v>
      </c>
      <c r="E73" s="85" t="s">
        <v>81</v>
      </c>
      <c r="F73" s="85" t="s">
        <v>81</v>
      </c>
      <c r="G73" s="84" t="s">
        <v>176</v>
      </c>
      <c r="H73" s="84" t="s">
        <v>77</v>
      </c>
      <c r="I73" s="84" t="s">
        <v>186</v>
      </c>
      <c r="J73" s="84" t="s">
        <v>90</v>
      </c>
      <c r="K73" s="84" t="s">
        <v>91</v>
      </c>
      <c r="L73" s="84" t="s">
        <v>92</v>
      </c>
      <c r="M73" s="84" t="s">
        <v>81</v>
      </c>
      <c r="N73" s="84" t="s">
        <v>93</v>
      </c>
      <c r="O73" s="84" t="s">
        <v>94</v>
      </c>
      <c r="P73" s="84" t="s">
        <v>95</v>
      </c>
      <c r="Q73" s="84" t="s">
        <v>85</v>
      </c>
      <c r="R73" s="84">
        <v>420</v>
      </c>
      <c r="S73" s="84">
        <v>2339.2800000000002</v>
      </c>
      <c r="T73" s="84" t="s">
        <v>80</v>
      </c>
      <c r="U73" s="84" t="s">
        <v>81</v>
      </c>
      <c r="V73" s="84" t="s">
        <v>167</v>
      </c>
    </row>
    <row r="74" spans="1:22" ht="22.5" customHeight="1" x14ac:dyDescent="0.25">
      <c r="A74" s="84" t="s">
        <v>174</v>
      </c>
      <c r="B74" s="84" t="s">
        <v>175</v>
      </c>
      <c r="C74" s="85" t="s">
        <v>81</v>
      </c>
      <c r="D74" s="85" t="s">
        <v>81</v>
      </c>
      <c r="E74" s="85" t="s">
        <v>81</v>
      </c>
      <c r="F74" s="85" t="s">
        <v>81</v>
      </c>
      <c r="G74" s="84" t="s">
        <v>176</v>
      </c>
      <c r="H74" s="84" t="s">
        <v>77</v>
      </c>
      <c r="I74" s="84" t="s">
        <v>186</v>
      </c>
      <c r="J74" s="84" t="s">
        <v>78</v>
      </c>
      <c r="K74" s="84" t="s">
        <v>79</v>
      </c>
      <c r="L74" s="84" t="s">
        <v>80</v>
      </c>
      <c r="M74" s="84" t="s">
        <v>81</v>
      </c>
      <c r="N74" s="84" t="s">
        <v>82</v>
      </c>
      <c r="O74" s="84" t="s">
        <v>83</v>
      </c>
      <c r="P74" s="84" t="s">
        <v>84</v>
      </c>
      <c r="Q74" s="84" t="s">
        <v>85</v>
      </c>
      <c r="R74" s="84">
        <v>15</v>
      </c>
      <c r="S74" s="84">
        <v>61.13</v>
      </c>
      <c r="T74" s="84" t="s">
        <v>80</v>
      </c>
      <c r="U74" s="84" t="s">
        <v>81</v>
      </c>
      <c r="V74" s="84" t="s">
        <v>168</v>
      </c>
    </row>
    <row r="75" spans="1:22" ht="22.5" customHeight="1" x14ac:dyDescent="0.25">
      <c r="A75" s="84" t="s">
        <v>174</v>
      </c>
      <c r="B75" s="84" t="s">
        <v>175</v>
      </c>
      <c r="C75" s="85" t="s">
        <v>81</v>
      </c>
      <c r="D75" s="85" t="s">
        <v>81</v>
      </c>
      <c r="E75" s="85" t="s">
        <v>81</v>
      </c>
      <c r="F75" s="85" t="s">
        <v>81</v>
      </c>
      <c r="G75" s="84" t="s">
        <v>176</v>
      </c>
      <c r="H75" s="84" t="s">
        <v>77</v>
      </c>
      <c r="I75" s="84" t="s">
        <v>186</v>
      </c>
      <c r="J75" s="84" t="s">
        <v>78</v>
      </c>
      <c r="K75" s="84" t="s">
        <v>79</v>
      </c>
      <c r="L75" s="84" t="s">
        <v>80</v>
      </c>
      <c r="M75" s="84" t="s">
        <v>81</v>
      </c>
      <c r="N75" s="84" t="s">
        <v>82</v>
      </c>
      <c r="O75" s="84" t="s">
        <v>83</v>
      </c>
      <c r="P75" s="84" t="s">
        <v>84</v>
      </c>
      <c r="Q75" s="84" t="s">
        <v>85</v>
      </c>
      <c r="R75" s="84">
        <v>0</v>
      </c>
      <c r="S75" s="84">
        <v>32</v>
      </c>
      <c r="T75" s="84" t="s">
        <v>80</v>
      </c>
      <c r="U75" s="84" t="s">
        <v>81</v>
      </c>
      <c r="V75" s="84" t="s">
        <v>169</v>
      </c>
    </row>
    <row r="76" spans="1:22" ht="22.5" customHeight="1" x14ac:dyDescent="0.25">
      <c r="A76" s="84" t="s">
        <v>174</v>
      </c>
      <c r="B76" s="84" t="s">
        <v>175</v>
      </c>
      <c r="C76" s="85" t="s">
        <v>81</v>
      </c>
      <c r="D76" s="85" t="s">
        <v>81</v>
      </c>
      <c r="E76" s="85" t="s">
        <v>81</v>
      </c>
      <c r="F76" s="85" t="s">
        <v>81</v>
      </c>
      <c r="G76" s="84" t="s">
        <v>176</v>
      </c>
      <c r="H76" s="84" t="s">
        <v>77</v>
      </c>
      <c r="I76" s="84" t="s">
        <v>186</v>
      </c>
      <c r="J76" s="84" t="s">
        <v>78</v>
      </c>
      <c r="K76" s="84" t="s">
        <v>79</v>
      </c>
      <c r="L76" s="84" t="s">
        <v>80</v>
      </c>
      <c r="M76" s="84" t="s">
        <v>81</v>
      </c>
      <c r="N76" s="84" t="s">
        <v>82</v>
      </c>
      <c r="O76" s="84" t="s">
        <v>83</v>
      </c>
      <c r="P76" s="84" t="s">
        <v>84</v>
      </c>
      <c r="Q76" s="84" t="s">
        <v>85</v>
      </c>
      <c r="R76" s="84">
        <v>0</v>
      </c>
      <c r="S76" s="84">
        <v>228</v>
      </c>
      <c r="T76" s="84" t="s">
        <v>80</v>
      </c>
      <c r="U76" s="84" t="s">
        <v>81</v>
      </c>
      <c r="V76" s="84" t="s">
        <v>170</v>
      </c>
    </row>
    <row r="77" spans="1:22" ht="22.5" customHeight="1" x14ac:dyDescent="0.25">
      <c r="A77" s="84" t="s">
        <v>174</v>
      </c>
      <c r="B77" s="84" t="s">
        <v>175</v>
      </c>
      <c r="C77" s="85" t="s">
        <v>81</v>
      </c>
      <c r="D77" s="85" t="s">
        <v>81</v>
      </c>
      <c r="E77" s="85" t="s">
        <v>81</v>
      </c>
      <c r="F77" s="85" t="s">
        <v>81</v>
      </c>
      <c r="G77" s="84" t="s">
        <v>176</v>
      </c>
      <c r="H77" s="84" t="s">
        <v>77</v>
      </c>
      <c r="I77" s="84" t="s">
        <v>186</v>
      </c>
      <c r="J77" s="84" t="s">
        <v>78</v>
      </c>
      <c r="K77" s="84" t="s">
        <v>79</v>
      </c>
      <c r="L77" s="84" t="s">
        <v>80</v>
      </c>
      <c r="M77" s="84" t="s">
        <v>81</v>
      </c>
      <c r="N77" s="84" t="s">
        <v>82</v>
      </c>
      <c r="O77" s="84" t="s">
        <v>83</v>
      </c>
      <c r="P77" s="84" t="s">
        <v>84</v>
      </c>
      <c r="Q77" s="84" t="s">
        <v>85</v>
      </c>
      <c r="R77" s="84">
        <v>0</v>
      </c>
      <c r="S77" s="84">
        <v>146</v>
      </c>
      <c r="T77" s="84" t="s">
        <v>80</v>
      </c>
      <c r="U77" s="84" t="s">
        <v>81</v>
      </c>
      <c r="V77" s="84" t="s">
        <v>171</v>
      </c>
    </row>
    <row r="78" spans="1:22" ht="22.5" customHeight="1" x14ac:dyDescent="0.25">
      <c r="A78" s="84" t="s">
        <v>174</v>
      </c>
      <c r="B78" s="84" t="s">
        <v>175</v>
      </c>
      <c r="C78" s="85" t="s">
        <v>81</v>
      </c>
      <c r="D78" s="85" t="s">
        <v>81</v>
      </c>
      <c r="E78" s="85" t="s">
        <v>81</v>
      </c>
      <c r="F78" s="85" t="s">
        <v>81</v>
      </c>
      <c r="G78" s="84" t="s">
        <v>176</v>
      </c>
      <c r="H78" s="84" t="s">
        <v>77</v>
      </c>
      <c r="I78" s="84" t="s">
        <v>187</v>
      </c>
      <c r="J78" s="84" t="s">
        <v>100</v>
      </c>
      <c r="K78" s="84" t="s">
        <v>101</v>
      </c>
      <c r="L78" s="84" t="s">
        <v>80</v>
      </c>
      <c r="M78" s="84" t="s">
        <v>81</v>
      </c>
      <c r="N78" s="84" t="s">
        <v>102</v>
      </c>
      <c r="O78" s="84" t="s">
        <v>103</v>
      </c>
      <c r="P78" s="84" t="s">
        <v>104</v>
      </c>
      <c r="Q78" s="84" t="s">
        <v>85</v>
      </c>
      <c r="R78" s="84">
        <v>0</v>
      </c>
      <c r="S78" s="84">
        <v>12</v>
      </c>
      <c r="T78" s="84" t="s">
        <v>80</v>
      </c>
      <c r="U78" s="84" t="s">
        <v>81</v>
      </c>
      <c r="V78" s="84" t="s">
        <v>172</v>
      </c>
    </row>
    <row r="79" spans="1:22" ht="22.5" customHeight="1" x14ac:dyDescent="0.25">
      <c r="A79" s="84" t="s">
        <v>174</v>
      </c>
      <c r="B79" s="84" t="s">
        <v>175</v>
      </c>
      <c r="C79" s="85" t="s">
        <v>81</v>
      </c>
      <c r="D79" s="85" t="s">
        <v>81</v>
      </c>
      <c r="E79" s="85" t="s">
        <v>81</v>
      </c>
      <c r="F79" s="85" t="s">
        <v>81</v>
      </c>
      <c r="G79" s="84" t="s">
        <v>176</v>
      </c>
      <c r="H79" s="84" t="s">
        <v>77</v>
      </c>
      <c r="I79" s="84" t="s">
        <v>187</v>
      </c>
      <c r="J79" s="84" t="s">
        <v>100</v>
      </c>
      <c r="K79" s="84" t="s">
        <v>101</v>
      </c>
      <c r="L79" s="84" t="s">
        <v>80</v>
      </c>
      <c r="M79" s="84" t="s">
        <v>81</v>
      </c>
      <c r="N79" s="84" t="s">
        <v>102</v>
      </c>
      <c r="O79" s="84" t="s">
        <v>103</v>
      </c>
      <c r="P79" s="84" t="s">
        <v>104</v>
      </c>
      <c r="Q79" s="84" t="s">
        <v>85</v>
      </c>
      <c r="R79" s="84">
        <v>120</v>
      </c>
      <c r="S79" s="84">
        <v>952.74</v>
      </c>
      <c r="T79" s="84" t="s">
        <v>80</v>
      </c>
      <c r="U79" s="84" t="s">
        <v>81</v>
      </c>
      <c r="V79" s="84" t="s">
        <v>173</v>
      </c>
    </row>
    <row r="80" spans="1:22" ht="22.5" customHeight="1" x14ac:dyDescent="0.25">
      <c r="A80" s="84" t="s">
        <v>174</v>
      </c>
      <c r="B80" s="84" t="s">
        <v>175</v>
      </c>
      <c r="C80" s="85" t="s">
        <v>81</v>
      </c>
      <c r="D80" s="85" t="s">
        <v>81</v>
      </c>
      <c r="E80" s="85" t="s">
        <v>81</v>
      </c>
      <c r="F80" s="85" t="s">
        <v>81</v>
      </c>
      <c r="G80" s="84" t="s">
        <v>176</v>
      </c>
      <c r="H80" s="84" t="s">
        <v>77</v>
      </c>
      <c r="I80" s="84" t="s">
        <v>187</v>
      </c>
      <c r="J80" s="84" t="s">
        <v>100</v>
      </c>
      <c r="K80" s="84" t="s">
        <v>101</v>
      </c>
      <c r="L80" s="84" t="s">
        <v>80</v>
      </c>
      <c r="M80" s="84" t="s">
        <v>81</v>
      </c>
      <c r="N80" s="84" t="s">
        <v>102</v>
      </c>
      <c r="O80" s="84" t="s">
        <v>103</v>
      </c>
      <c r="P80" s="84" t="s">
        <v>104</v>
      </c>
      <c r="Q80" s="84" t="s">
        <v>85</v>
      </c>
      <c r="R80" s="84">
        <v>0</v>
      </c>
      <c r="S80" s="84">
        <v>360</v>
      </c>
      <c r="T80" s="84" t="s">
        <v>80</v>
      </c>
      <c r="U80" s="84" t="s">
        <v>81</v>
      </c>
      <c r="V80" s="84" t="s">
        <v>188</v>
      </c>
    </row>
    <row r="81" spans="1:22" ht="22.5" customHeight="1" x14ac:dyDescent="0.25">
      <c r="A81" s="84" t="s">
        <v>174</v>
      </c>
      <c r="B81" s="84" t="s">
        <v>175</v>
      </c>
      <c r="C81" s="85" t="s">
        <v>81</v>
      </c>
      <c r="D81" s="85" t="s">
        <v>81</v>
      </c>
      <c r="E81" s="85" t="s">
        <v>81</v>
      </c>
      <c r="F81" s="85" t="s">
        <v>81</v>
      </c>
      <c r="G81" s="84" t="s">
        <v>176</v>
      </c>
      <c r="H81" s="84" t="s">
        <v>77</v>
      </c>
      <c r="I81" s="84" t="s">
        <v>187</v>
      </c>
      <c r="J81" s="84" t="s">
        <v>100</v>
      </c>
      <c r="K81" s="84" t="s">
        <v>101</v>
      </c>
      <c r="L81" s="84" t="s">
        <v>80</v>
      </c>
      <c r="M81" s="84" t="s">
        <v>81</v>
      </c>
      <c r="N81" s="84" t="s">
        <v>102</v>
      </c>
      <c r="O81" s="84" t="s">
        <v>103</v>
      </c>
      <c r="P81" s="84" t="s">
        <v>104</v>
      </c>
      <c r="Q81" s="84" t="s">
        <v>85</v>
      </c>
      <c r="R81" s="84">
        <v>740</v>
      </c>
      <c r="S81" s="84">
        <v>4486.8599999999997</v>
      </c>
      <c r="T81" s="84" t="s">
        <v>80</v>
      </c>
      <c r="U81" s="84" t="s">
        <v>81</v>
      </c>
      <c r="V81" s="84" t="s">
        <v>189</v>
      </c>
    </row>
    <row r="82" spans="1:22" ht="22.5" customHeight="1" x14ac:dyDescent="0.25">
      <c r="A82" s="84" t="s">
        <v>174</v>
      </c>
      <c r="B82" s="84" t="s">
        <v>175</v>
      </c>
      <c r="C82" s="85" t="s">
        <v>81</v>
      </c>
      <c r="D82" s="85" t="s">
        <v>81</v>
      </c>
      <c r="E82" s="85" t="s">
        <v>81</v>
      </c>
      <c r="F82" s="85" t="s">
        <v>81</v>
      </c>
      <c r="G82" s="84" t="s">
        <v>176</v>
      </c>
      <c r="H82" s="84" t="s">
        <v>77</v>
      </c>
      <c r="I82" s="84" t="s">
        <v>187</v>
      </c>
      <c r="J82" s="84" t="s">
        <v>90</v>
      </c>
      <c r="K82" s="84" t="s">
        <v>91</v>
      </c>
      <c r="L82" s="84" t="s">
        <v>92</v>
      </c>
      <c r="M82" s="84" t="s">
        <v>81</v>
      </c>
      <c r="N82" s="84" t="s">
        <v>93</v>
      </c>
      <c r="O82" s="84" t="s">
        <v>94</v>
      </c>
      <c r="P82" s="84" t="s">
        <v>95</v>
      </c>
      <c r="Q82" s="84" t="s">
        <v>85</v>
      </c>
      <c r="R82" s="84">
        <v>710</v>
      </c>
      <c r="S82" s="84">
        <v>3546.52</v>
      </c>
      <c r="T82" s="84" t="s">
        <v>80</v>
      </c>
      <c r="U82" s="84" t="s">
        <v>81</v>
      </c>
      <c r="V82" s="84" t="s">
        <v>190</v>
      </c>
    </row>
  </sheetData>
  <protectedRanges>
    <protectedRange sqref="A29:V1048575" name="Range1"/>
    <protectedRange sqref="A3:B28 D3:V28 C3:C6 C8:C28" name="Range1_1"/>
  </protectedRanges>
  <mergeCells count="15">
    <mergeCell ref="S1:S2"/>
    <mergeCell ref="T1:U1"/>
    <mergeCell ref="V1:V2"/>
    <mergeCell ref="G1:G2"/>
    <mergeCell ref="H1:H2"/>
    <mergeCell ref="I1:I2"/>
    <mergeCell ref="J1:P1"/>
    <mergeCell ref="Q1:Q2"/>
    <mergeCell ref="R1:R2"/>
    <mergeCell ref="F1:F2"/>
    <mergeCell ref="A1:A2"/>
    <mergeCell ref="B1:B2"/>
    <mergeCell ref="C1:C2"/>
    <mergeCell ref="D1:D2"/>
    <mergeCell ref="E1:E2"/>
  </mergeCells>
  <conditionalFormatting sqref="A3:A12000">
    <cfRule type="expression" dxfId="14" priority="30">
      <formula>AND(OR(ISTEXT($B3),ISTEXT($H3),ISNUMBER($I3),ISTEXT($J3),ISTEXT($Q3),ISNUMBER($R3),ISNUMBER($S3),ISNUMBER($I3),ISNUMBER($U3),ISTEXT($V3)),ISBLANK($A3))</formula>
    </cfRule>
  </conditionalFormatting>
  <conditionalFormatting sqref="C3:F12000">
    <cfRule type="expression" dxfId="13" priority="22">
      <formula>AND(OR(ISTEXT($C3),ISTEXT($D3),ISTEXT($E3),ISTEXT($F3)),OR(ISBLANK($A3),ISBLANK($B3)))</formula>
    </cfRule>
  </conditionalFormatting>
  <conditionalFormatting sqref="H3:H12000">
    <cfRule type="expression" dxfId="12" priority="19">
      <formula>AND(OR(ISTEXT($A3),ISTEXT($B3),ISTEXT($G3),ISNUMBER($I3),ISTEXT($J3),ISTEXT($Q3),ISNUMBER($R3),ISNUMBER($S3),ISNUMBER($T3),ISNUMBER($U3),ISTEXT($V3)),ISBLANK($H3))</formula>
    </cfRule>
  </conditionalFormatting>
  <conditionalFormatting sqref="J3:J12000">
    <cfRule type="expression" dxfId="11" priority="18">
      <formula>AND(OR(ISTEXT($A3),ISTEXT($B3),ISTEXT($H3),ISNUMBER($I3),ISTEXT($Q3),ISNUMBER($R3),ISNUMBER($S3),ISNUMBER($T3),ISNUMBER($U3),ISTEXT($V3)),ISBLANK($J3))</formula>
    </cfRule>
  </conditionalFormatting>
  <conditionalFormatting sqref="R3:R12000">
    <cfRule type="expression" dxfId="10" priority="16">
      <formula>AND(OR(ISTEXT($A3),ISTEXT($B3),ISTEXT($H3),ISNUMBER($I3),ISTEXT($J3),ISTEXT($Q3),ISNUMBER($S3),ISNUMBER($T3),ISNUMBER($U3),ISTEXT($V3)),ISBLANK($R3))</formula>
    </cfRule>
  </conditionalFormatting>
  <conditionalFormatting sqref="S3:S12000">
    <cfRule type="expression" dxfId="9" priority="15">
      <formula>AND(OR(ISTEXT($A3),ISTEXT($B3),ISTEXT($H3),ISNUMBER($I3),ISTEXT($J3),ISTEXT($Q3),ISNUMBER($R3),ISNUMBER($T3),ISNUMBER($U3),ISTEXT($V3)),ISBLANK($S3))</formula>
    </cfRule>
  </conditionalFormatting>
  <conditionalFormatting sqref="V3:V12000">
    <cfRule type="expression" dxfId="8" priority="14">
      <formula>AND(ISNUMBER($T3),ISBLANK($V3))</formula>
    </cfRule>
  </conditionalFormatting>
  <conditionalFormatting sqref="I3:I12000">
    <cfRule type="expression" dxfId="7" priority="11">
      <formula>AND(OR(ISTEXT($A3),ISTEXT($B3),ISTEXT($H3),ISTEXT($J3),ISTEXT($Q3),ISNUMBER($R3),ISNUMBER($S3),ISNUMBER($T3),ISNUMBER($U3),ISTEXT($V3)),ISBLANK($I3))</formula>
    </cfRule>
  </conditionalFormatting>
  <conditionalFormatting sqref="B3:B12000">
    <cfRule type="expression" dxfId="6" priority="6">
      <formula>AND(OR(ISTEXT($A3),ISTEXT($H3),ISNUMBER($I3),ISTEXT($J3),ISTEXT($Q3),ISNUMBER($R3),ISNUMBER($S3),ISNUMBER($T3),ISNUMBER($U3),ISTEXT($V3)),ISBLANK($B3))</formula>
    </cfRule>
  </conditionalFormatting>
  <conditionalFormatting sqref="T3:U12000">
    <cfRule type="expression" dxfId="5" priority="5">
      <formula>AND(  OR(   ISTEXT($A3),   ISTEXT($B3),   ISTEXT($H3),ISNUMBER($I3),   ISTEXT($J3),   ISTEXT($Q3),   ISNUMBER($R3),   ISNUMBER($S3),   ISTEXT($V3)  ),  ISBLANK($T3),  ISBLANK($U3)  )</formula>
    </cfRule>
  </conditionalFormatting>
  <conditionalFormatting sqref="T3:T12000">
    <cfRule type="expression" dxfId="4" priority="3">
      <formula>AND(ISTEXT($V3),ISBLANK($T3))</formula>
    </cfRule>
  </conditionalFormatting>
  <conditionalFormatting sqref="A3:B12000">
    <cfRule type="expression" dxfId="3" priority="2">
      <formula>AND(OR(ISTEXT($C3),ISTEXT($D3),ISTEXT($E3),ISTEXT($F3)),OR(ISBLANK($A3),ISBLANK($B3)))</formula>
    </cfRule>
  </conditionalFormatting>
  <conditionalFormatting sqref="Q3:Q12000">
    <cfRule type="expression" dxfId="2" priority="1">
      <formula>AND(OR( ISNUMBER(SEARCH("สุกร",Q3,1)), ISNUMBER(SEARCH("หมู",Q3,1)), ISNUMBER(SEARCH("ไก่",Q3,1)), ISNUMBER(SEARCH("เป็ด",Q3,1)), ISNUMBER(SEARCH("ห่าน",Q3,1)), ISNUMBER(SEARCH("นก",Q3,1)), ISNUMBER(SEARCH("โค",Q3,1)), ISNUMBER(SEARCH("กระบือ",Q3,1)), ISNUMBER(SEARCH("แพะ",Q3,1)), ISNUMBER(SEARCH("แกะ",Q3,1)) )=FALSE,ISTEXT(Q3))</formula>
    </cfRule>
    <cfRule type="expression" dxfId="1" priority="17">
      <formula>AND(OR(ISTEXT($A3),ISTEXT($B3),ISTEXT($H3),ISNUMBER($I3),ISTEXT($J3),ISNUMBER($R3),ISNUMBER($S3),ISNUMBER($T3),ISNUMBER($U3),ISTEXT($V3)),ISBLANK($Q3))</formula>
    </cfRule>
  </conditionalFormatting>
  <dataValidations count="8">
    <dataValidation type="whole" operator="equal" allowBlank="1" showInputMessage="1" showErrorMessage="1" errorTitle="กรอกผิด" error="ให้ใส่เลข 1 หรือเว้นว่าง (blank) เท่านั้น" sqref="T3:T12000 U3:U12000">
      <formula1>1</formula1>
    </dataValidation>
    <dataValidation type="whole" allowBlank="1" showInputMessage="1" showErrorMessage="1" errorTitle="กรอกผิด" error="ให้ใส่เลข 1 หรือเว้นว่าง (blank) เท่านั้น" sqref="T1:U2">
      <formula1>1</formula1>
      <formula2>1</formula2>
    </dataValidation>
    <dataValidation showInputMessage="1" showErrorMessage="1" errorTitle="ใส่เฉพาะตัวเลข ไม่ให้เว้นว่าง" error="ไม่มีให้ใส่ 0" sqref="V1:XFD2 A1:P2 R1:S2"/>
    <dataValidation showInputMessage="1" showErrorMessage="1" sqref="A3:A1048576"/>
    <dataValidation type="date" allowBlank="1" showInputMessage="1" showErrorMessage="1" errorTitle="ข้อมูลวันที่ มีรูปแบบไม่ถูกต้อง" error="กรอกให้วันที่อยู่ในรูปแบบ วันที่/เดือน/ปี ค.ศ._x000a_เช่น 01/01/2021_x000a_(ไม่สามารถใส่วันที่ล่วงหน้าได้)_x000a__x000a_หากไม่สามารถกรอกได้_x000a_- ตรวจสอบว่าคอมพิวเตอร์วันที่เรียงแบบใด แล้วลองสลับตำแหน่งให้เหมือนวันที่ในคอมพิวเตอร์" sqref="I3:I12000">
      <formula1>43466</formula1>
      <formula2>TODAY()</formula2>
    </dataValidation>
    <dataValidation allowBlank="1" showErrorMessage="1" errorTitle="รหัสโรงฆ่าสัตว์ผิดพลาด" error="ตัวอย่าง: &quot;P 01 02 012/2543&quot;_x000a_เว้นวรรคและใส่ 0 ให้ถูกต้อง" sqref="H3:H1048576"/>
    <dataValidation type="decimal" operator="greaterThanOrEqual" showInputMessage="1" showErrorMessage="1" errorTitle="ใส่เฉพาะตัวเลข ไม่ให้เว้นว่าง" error="ไม่มีให้ใส่ 0" sqref="R3:S12000">
      <formula1>0</formula1>
    </dataValidation>
    <dataValidation showInputMessage="1" showErrorMessage="1" errorTitle="ใส่เฉพาะตัวเลข ไม่ให้เว้นว่าง" error="ไม่มีให้ใส่ 0" promptTitle="ใส่ ชนิดสัตว์ด้วย" prompt="เช่น เนื้อไก่ คอหมู" sqref="Q1:Q2"/>
  </dataValidations>
  <pageMargins left="0.11811023622047245" right="0.11811023622047245" top="0.55118110236220474" bottom="0.35433070866141736" header="0" footer="0"/>
  <pageSetup paperSize="9" scale="93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6"/>
  <sheetViews>
    <sheetView zoomScale="85" zoomScaleNormal="85" zoomScalePageLayoutView="60" workbookViewId="0">
      <selection activeCell="K90" sqref="K90"/>
    </sheetView>
  </sheetViews>
  <sheetFormatPr defaultColWidth="9" defaultRowHeight="19.8" x14ac:dyDescent="0.25"/>
  <cols>
    <col min="1" max="1" width="10.796875" style="32" customWidth="1"/>
    <col min="2" max="2" width="23" style="33" customWidth="1"/>
    <col min="3" max="3" width="42.796875" style="32" customWidth="1"/>
    <col min="4" max="4" width="16.69921875" style="32" customWidth="1"/>
    <col min="5" max="6" width="9.5" style="27" customWidth="1"/>
    <col min="7" max="7" width="4.5" style="32" customWidth="1"/>
    <col min="8" max="8" width="7" style="32" bestFit="1" customWidth="1"/>
    <col min="9" max="9" width="10.5" style="32" customWidth="1"/>
    <col min="10" max="11" width="9" style="3"/>
    <col min="12" max="12" width="8.5" style="3" customWidth="1"/>
    <col min="13" max="16384" width="9" style="3"/>
  </cols>
  <sheetData>
    <row r="1" spans="1:10" ht="26.4" x14ac:dyDescent="0.7">
      <c r="A1" s="61" t="s">
        <v>12</v>
      </c>
      <c r="B1" s="61"/>
      <c r="C1" s="61"/>
      <c r="D1" s="61"/>
      <c r="E1" s="61"/>
      <c r="F1" s="61"/>
      <c r="G1" s="61"/>
      <c r="H1" s="61"/>
      <c r="I1" s="61"/>
    </row>
    <row r="2" spans="1:10" ht="13.5" customHeight="1" x14ac:dyDescent="0.7">
      <c r="A2" s="21"/>
      <c r="B2" s="21"/>
      <c r="C2" s="21"/>
      <c r="D2" s="21"/>
      <c r="E2" s="22"/>
      <c r="F2" s="22"/>
      <c r="G2" s="21"/>
      <c r="H2" s="21"/>
      <c r="I2" s="21"/>
    </row>
    <row r="3" spans="1:10" ht="20.399999999999999" x14ac:dyDescent="0.55000000000000004">
      <c r="A3" s="4"/>
      <c r="B3" s="14" t="s">
        <v>31</v>
      </c>
      <c r="C3" s="5" t="str">
        <f>" ๑. "&amp;ข้อมูลการรับรองให้จำหน่าย!A3</f>
        <v xml:space="preserve"> ๑. ณัฐกิจ  จึงเจริญสุขยิ่ง</v>
      </c>
      <c r="D3" s="5" t="str">
        <f>"ทะเบียน     "&amp;ข้อมูลการรับรองให้จำหน่าย!B3</f>
        <v>ทะเบียน     01-07692</v>
      </c>
      <c r="E3" s="23"/>
      <c r="F3" s="23"/>
      <c r="G3" s="5"/>
      <c r="H3" s="5"/>
      <c r="I3" s="5"/>
      <c r="J3" s="6"/>
    </row>
    <row r="4" spans="1:10" ht="20.399999999999999" x14ac:dyDescent="0.55000000000000004">
      <c r="A4" s="5"/>
      <c r="B4" s="14"/>
      <c r="C4" s="5" t="str">
        <f>IF(ข้อมูลการรับรองให้จำหน่าย!C3="",""," ๒. "&amp;ข้อมูลการรับรองให้จำหน่าย!C3)</f>
        <v/>
      </c>
      <c r="D4" s="5" t="str">
        <f>IF(ข้อมูลการรับรองให้จำหน่าย!D3="","","ทะเบียน     "&amp;ข้อมูลการรับรองให้จำหน่าย!D3)</f>
        <v/>
      </c>
      <c r="E4" s="23"/>
      <c r="F4" s="23"/>
      <c r="G4" s="5"/>
      <c r="H4" s="5"/>
      <c r="I4" s="5"/>
      <c r="J4" s="6"/>
    </row>
    <row r="5" spans="1:10" ht="21" customHeight="1" x14ac:dyDescent="0.55000000000000004">
      <c r="A5" s="5"/>
      <c r="B5" s="14"/>
      <c r="C5" s="5" t="str">
        <f>IF(ข้อมูลการรับรองให้จำหน่าย!E3="",""," ๓. "&amp;ข้อมูลการรับรองให้จำหน่าย!E3)</f>
        <v/>
      </c>
      <c r="D5" s="5" t="str">
        <f>IF(ข้อมูลการรับรองให้จำหน่าย!F3="","","ทะเบียน     "&amp;ข้อมูลการรับรองให้จำหน่าย!F3)</f>
        <v/>
      </c>
      <c r="E5" s="23"/>
      <c r="F5" s="23"/>
      <c r="G5" s="5"/>
      <c r="H5" s="5"/>
      <c r="I5" s="5"/>
      <c r="J5" s="6"/>
    </row>
    <row r="6" spans="1:10" ht="21" customHeight="1" x14ac:dyDescent="0.55000000000000004">
      <c r="A6" s="34" t="str">
        <f>IF(ข้อมูลการรับรองให้จำหน่าย!H3="","☐","☑")</f>
        <v>☑</v>
      </c>
      <c r="B6" s="14" t="str">
        <f>"โรงฆ่าสัตว์ชื่อ     "&amp;ข้อมูลการรับรองให้จำหน่าย!G3&amp;"     ทะเบียนโรงฆ่าสัตว์     "&amp;ข้อมูลการรับรองให้จำหน่าย!H3</f>
        <v>โรงฆ่าสัตว์ชื่อ     บริษัท บางกอกแรนช์ จำกัด (มหาชน)     ทะเบียนโรงฆ่าสัตว์     D0218011/2551</v>
      </c>
      <c r="C6" s="5"/>
      <c r="D6" s="5"/>
      <c r="E6" s="23"/>
      <c r="F6" s="23"/>
      <c r="G6" s="5"/>
      <c r="H6" s="5"/>
      <c r="I6" s="5"/>
    </row>
    <row r="7" spans="1:10" ht="21" customHeight="1" x14ac:dyDescent="0.55000000000000004">
      <c r="A7" s="17" t="s">
        <v>32</v>
      </c>
      <c r="B7" s="14" t="s">
        <v>35</v>
      </c>
      <c r="C7" s="5"/>
      <c r="D7" s="5"/>
      <c r="E7" s="23"/>
      <c r="F7" s="23"/>
      <c r="G7" s="5"/>
      <c r="H7" s="5"/>
      <c r="I7" s="5"/>
    </row>
    <row r="8" spans="1:10" ht="21" customHeight="1" x14ac:dyDescent="0.55000000000000004">
      <c r="A8" s="62" t="s">
        <v>24</v>
      </c>
      <c r="B8" s="62"/>
      <c r="C8" s="62"/>
      <c r="D8" s="62"/>
      <c r="E8" s="62"/>
      <c r="F8" s="62"/>
      <c r="G8" s="62"/>
      <c r="H8" s="62"/>
      <c r="I8" s="62"/>
    </row>
    <row r="9" spans="1:10" ht="20.399999999999999" x14ac:dyDescent="0.55000000000000004">
      <c r="A9" s="62" t="s">
        <v>25</v>
      </c>
      <c r="B9" s="62"/>
      <c r="C9" s="62"/>
      <c r="D9" s="62"/>
      <c r="E9" s="62"/>
      <c r="F9" s="62"/>
      <c r="G9" s="62"/>
      <c r="H9" s="62"/>
      <c r="I9" s="62"/>
    </row>
    <row r="10" spans="1:10" s="7" customFormat="1" x14ac:dyDescent="0.25">
      <c r="A10" s="63" t="s">
        <v>0</v>
      </c>
      <c r="B10" s="63" t="s">
        <v>1</v>
      </c>
      <c r="C10" s="64"/>
      <c r="D10" s="68" t="s">
        <v>20</v>
      </c>
      <c r="E10" s="24" t="s">
        <v>4</v>
      </c>
      <c r="F10" s="24" t="s">
        <v>6</v>
      </c>
      <c r="G10" s="65" t="s">
        <v>8</v>
      </c>
      <c r="H10" s="63"/>
      <c r="I10" s="66" t="s">
        <v>11</v>
      </c>
    </row>
    <row r="11" spans="1:10" s="7" customFormat="1" x14ac:dyDescent="0.25">
      <c r="A11" s="63"/>
      <c r="B11" s="15" t="s">
        <v>2</v>
      </c>
      <c r="C11" s="8" t="s">
        <v>3</v>
      </c>
      <c r="D11" s="69"/>
      <c r="E11" s="25" t="s">
        <v>5</v>
      </c>
      <c r="F11" s="25" t="s">
        <v>7</v>
      </c>
      <c r="G11" s="9" t="s">
        <v>9</v>
      </c>
      <c r="H11" s="10" t="s">
        <v>10</v>
      </c>
      <c r="I11" s="67"/>
    </row>
    <row r="12" spans="1:10" x14ac:dyDescent="0.25">
      <c r="A12" s="28" t="str">
        <f>IF(ข้อมูลการรับรองให้จำหน่าย!I3="","",ข้อมูลการรับรองให้จำหน่าย!I3)</f>
        <v>01/11/2021</v>
      </c>
      <c r="B12" s="18" t="str">
        <f>IF(ข้อมูลการรับรองให้จำหน่าย!J3="","",ข้อมูลการรับรองให้จำหน่าย!J3)</f>
        <v>บมจ บิ๊กซี ซูเปอร์เซ็นเตอร์ (ศูนย์กร</v>
      </c>
      <c r="C12" s="18" t="str">
        <f>ข้อมูลการรับรองให้จำหน่าย!K3&amp;IF(ข้อมูลการรับรองให้จำหน่าย!L3="",""," ม. ")&amp;ข้อมูลการรับรองให้จำหน่าย!L3&amp;IF(ข้อมูลการรับรองให้จำหน่าย!M3="",""," ถ. ")&amp;ข้อมูลการรับรองให้จำหน่าย!M3&amp;IF(ข้อมูลการรับรองให้จำหน่าย!N3="",""," ต. ")&amp;ข้อมูลการรับรองให้จำหน่าย!N3&amp;IF(ข้อมูลการรับรองให้จำหน่าย!O3="",""," อ. ")&amp;ข้อมูลการรับรองให้จำหน่าย!O3&amp;IF(ข้อมูลการรับรองให้จำหน่าย!P3="",""," จ. ")&amp;ข้อมูลการรับรองให้จำหน่าย!P3</f>
        <v>99/7 ม. 1 ต. คลองเปรง อ. เมืองฉะเชิงเทรา จ. ฉะเชิงเทรา</v>
      </c>
      <c r="D12" s="29" t="str">
        <f>IF(ข้อมูลการรับรองให้จำหน่าย!Q3="","",ข้อมูลการรับรองให้จำหน่าย!Q3)</f>
        <v>เป็ด</v>
      </c>
      <c r="E12" s="25">
        <f>IF(ข้อมูลการรับรองให้จำหน่าย!R3="","",ข้อมูลการรับรองให้จำหน่าย!R3)</f>
        <v>0</v>
      </c>
      <c r="F12" s="25">
        <f>IF(ข้อมูลการรับรองให้จำหน่าย!S3="","",ข้อมูลการรับรองให้จำหน่าย!S3)</f>
        <v>22</v>
      </c>
      <c r="G12" s="29" t="str">
        <f>IF(ข้อมูลการรับรองให้จำหน่าย!T3="","","√")</f>
        <v>√</v>
      </c>
      <c r="H12" s="29" t="str">
        <f>IF(ข้อมูลการรับรองให้จำหน่าย!U3="","","√")</f>
        <v/>
      </c>
      <c r="I12" s="29" t="str">
        <f>IF(ข้อมูลการรับรองให้จำหน่าย!V3="","",ข้อมูลการรับรองให้จำหน่าย!V3)</f>
        <v xml:space="preserve">14/63/008676        </v>
      </c>
    </row>
    <row r="13" spans="1:10" x14ac:dyDescent="0.25">
      <c r="A13" s="28" t="str">
        <f>IF(ข้อมูลการรับรองให้จำหน่าย!I4="","",ข้อมูลการรับรองให้จำหน่าย!I4)</f>
        <v>01/11/2021</v>
      </c>
      <c r="B13" s="18" t="str">
        <f>IF(ข้อมูลการรับรองให้จำหน่าย!J4="","",ข้อมูลการรับรองให้จำหน่าย!J4)</f>
        <v>บมจ บิ๊กซี ซูเปอร์เซ็นเตอร์ (ศูนย์กร</v>
      </c>
      <c r="C13" s="18" t="str">
        <f>ข้อมูลการรับรองให้จำหน่าย!K4&amp;IF(ข้อมูลการรับรองให้จำหน่าย!L4="",""," ม. ")&amp;ข้อมูลการรับรองให้จำหน่าย!L4&amp;IF(ข้อมูลการรับรองให้จำหน่าย!M4="",""," ถ. ")&amp;ข้อมูลการรับรองให้จำหน่าย!M4&amp;IF(ข้อมูลการรับรองให้จำหน่าย!N4="",""," ต. ")&amp;ข้อมูลการรับรองให้จำหน่าย!N4&amp;IF(ข้อมูลการรับรองให้จำหน่าย!O4="",""," อ. ")&amp;ข้อมูลการรับรองให้จำหน่าย!O4&amp;IF(ข้อมูลการรับรองให้จำหน่าย!P4="",""," จ. ")&amp;ข้อมูลการรับรองให้จำหน่าย!P4</f>
        <v>99/7 ม. 1 ต. คลองเปรง อ. เมืองฉะเชิงเทรา จ. ฉะเชิงเทรา</v>
      </c>
      <c r="D13" s="29" t="str">
        <f>IF(ข้อมูลการรับรองให้จำหน่าย!Q4="","",ข้อมูลการรับรองให้จำหน่าย!Q4)</f>
        <v>เป็ด</v>
      </c>
      <c r="E13" s="25">
        <f>IF(ข้อมูลการรับรองให้จำหน่าย!R4="","",ข้อมูลการรับรองให้จำหน่าย!R4)</f>
        <v>0</v>
      </c>
      <c r="F13" s="25">
        <f>IF(ข้อมูลการรับรองให้จำหน่าย!S4="","",ข้อมูลการรับรองให้จำหน่าย!S4)</f>
        <v>118</v>
      </c>
      <c r="G13" s="29" t="str">
        <f>IF(ข้อมูลการรับรองให้จำหน่าย!T4="","","√")</f>
        <v>√</v>
      </c>
      <c r="H13" s="29" t="str">
        <f>IF(ข้อมูลการรับรองให้จำหน่าย!U4="","","√")</f>
        <v/>
      </c>
      <c r="I13" s="29" t="str">
        <f>IF(ข้อมูลการรับรองให้จำหน่าย!V4="","",ข้อมูลการรับรองให้จำหน่าย!V4)</f>
        <v xml:space="preserve">14/63/008677        </v>
      </c>
    </row>
    <row r="14" spans="1:10" x14ac:dyDescent="0.25">
      <c r="A14" s="28" t="str">
        <f>IF(ข้อมูลการรับรองให้จำหน่าย!I5="","",ข้อมูลการรับรองให้จำหน่าย!I5)</f>
        <v>01/11/2021</v>
      </c>
      <c r="B14" s="18" t="str">
        <f>IF(ข้อมูลการรับรองให้จำหน่าย!J5="","",ข้อมูลการรับรองให้จำหน่าย!J5)</f>
        <v>บมจ บิ๊กซี ซูเปอร์เซ็นเตอร์ (ศูนย์กร</v>
      </c>
      <c r="C14" s="18" t="str">
        <f>ข้อมูลการรับรองให้จำหน่าย!K5&amp;IF(ข้อมูลการรับรองให้จำหน่าย!L5="",""," ม. ")&amp;ข้อมูลการรับรองให้จำหน่าย!L5&amp;IF(ข้อมูลการรับรองให้จำหน่าย!M5="",""," ถ. ")&amp;ข้อมูลการรับรองให้จำหน่าย!M5&amp;IF(ข้อมูลการรับรองให้จำหน่าย!N5="",""," ต. ")&amp;ข้อมูลการรับรองให้จำหน่าย!N5&amp;IF(ข้อมูลการรับรองให้จำหน่าย!O5="",""," อ. ")&amp;ข้อมูลการรับรองให้จำหน่าย!O5&amp;IF(ข้อมูลการรับรองให้จำหน่าย!P5="",""," จ. ")&amp;ข้อมูลการรับรองให้จำหน่าย!P5</f>
        <v>99/7 ม. 1 ต. คลองเปรง อ. เมืองฉะเชิงเทรา จ. ฉะเชิงเทรา</v>
      </c>
      <c r="D14" s="29" t="str">
        <f>IF(ข้อมูลการรับรองให้จำหน่าย!Q5="","",ข้อมูลการรับรองให้จำหน่าย!Q5)</f>
        <v>เป็ด</v>
      </c>
      <c r="E14" s="25">
        <f>IF(ข้อมูลการรับรองให้จำหน่าย!R5="","",ข้อมูลการรับรองให้จำหน่าย!R5)</f>
        <v>0</v>
      </c>
      <c r="F14" s="25">
        <f>IF(ข้อมูลการรับรองให้จำหน่าย!S5="","",ข้อมูลการรับรองให้จำหน่าย!S5)</f>
        <v>152</v>
      </c>
      <c r="G14" s="29" t="str">
        <f>IF(ข้อมูลการรับรองให้จำหน่าย!T5="","","√")</f>
        <v>√</v>
      </c>
      <c r="H14" s="29" t="str">
        <f>IF(ข้อมูลการรับรองให้จำหน่าย!U5="","","√")</f>
        <v/>
      </c>
      <c r="I14" s="29" t="str">
        <f>IF(ข้อมูลการรับรองให้จำหน่าย!V5="","",ข้อมูลการรับรองให้จำหน่าย!V5)</f>
        <v xml:space="preserve">14/63/008678        </v>
      </c>
    </row>
    <row r="15" spans="1:10" x14ac:dyDescent="0.25">
      <c r="A15" s="28" t="str">
        <f>IF(ข้อมูลการรับรองให้จำหน่าย!I6="","",ข้อมูลการรับรองให้จำหน่าย!I6)</f>
        <v>01/11/2021</v>
      </c>
      <c r="B15" s="18" t="str">
        <f>IF(ข้อมูลการรับรองให้จำหน่าย!J6="","",ข้อมูลการรับรองให้จำหน่าย!J6)</f>
        <v>บมจ บิ๊กซี ซูเปอร์เซ็นเตอร์ (ศูนย์กร</v>
      </c>
      <c r="C15" s="18" t="str">
        <f>ข้อมูลการรับรองให้จำหน่าย!K6&amp;IF(ข้อมูลการรับรองให้จำหน่าย!L6="",""," ม. ")&amp;ข้อมูลการรับรองให้จำหน่าย!L6&amp;IF(ข้อมูลการรับรองให้จำหน่าย!M6="",""," ถ. ")&amp;ข้อมูลการรับรองให้จำหน่าย!M6&amp;IF(ข้อมูลการรับรองให้จำหน่าย!N6="",""," ต. ")&amp;ข้อมูลการรับรองให้จำหน่าย!N6&amp;IF(ข้อมูลการรับรองให้จำหน่าย!O6="",""," อ. ")&amp;ข้อมูลการรับรองให้จำหน่าย!O6&amp;IF(ข้อมูลการรับรองให้จำหน่าย!P6="",""," จ. ")&amp;ข้อมูลการรับรองให้จำหน่าย!P6</f>
        <v>99/7 ม. 1 ต. คลองเปรง อ. เมืองฉะเชิงเทรา จ. ฉะเชิงเทรา</v>
      </c>
      <c r="D15" s="29" t="str">
        <f>IF(ข้อมูลการรับรองให้จำหน่าย!Q6="","",ข้อมูลการรับรองให้จำหน่าย!Q6)</f>
        <v>เป็ด</v>
      </c>
      <c r="E15" s="25">
        <f>IF(ข้อมูลการรับรองให้จำหน่าย!R6="","",ข้อมูลการรับรองให้จำหน่าย!R6)</f>
        <v>5</v>
      </c>
      <c r="F15" s="25">
        <f>IF(ข้อมูลการรับรองให้จำหน่าย!S6="","",ข้อมูลการรับรองให้จำหน่าย!S6)</f>
        <v>26.35</v>
      </c>
      <c r="G15" s="29" t="str">
        <f>IF(ข้อมูลการรับรองให้จำหน่าย!T6="","","√")</f>
        <v>√</v>
      </c>
      <c r="H15" s="29" t="str">
        <f>IF(ข้อมูลการรับรองให้จำหน่าย!U6="","","√")</f>
        <v/>
      </c>
      <c r="I15" s="29" t="str">
        <f>IF(ข้อมูลการรับรองให้จำหน่าย!V6="","",ข้อมูลการรับรองให้จำหน่าย!V6)</f>
        <v xml:space="preserve">14/63/008679        </v>
      </c>
    </row>
    <row r="16" spans="1:10" x14ac:dyDescent="0.25">
      <c r="A16" s="28" t="str">
        <f>IF(ข้อมูลการรับรองให้จำหน่าย!I7="","",ข้อมูลการรับรองให้จำหน่าย!I7)</f>
        <v>01/11/2021</v>
      </c>
      <c r="B16" s="18" t="str">
        <f>IF(ข้อมูลการรับรองให้จำหน่าย!J7="","",ข้อมูลการรับรองให้จำหน่าย!J7)</f>
        <v xml:space="preserve">บมจ. สยามแม็คโคร คลังสินค้าอาหารสด  </v>
      </c>
      <c r="C16" s="18" t="str">
        <f>ข้อมูลการรับรองให้จำหน่าย!K7&amp;IF(ข้อมูลการรับรองให้จำหน่าย!L7="",""," ม. ")&amp;ข้อมูลการรับรองให้จำหน่าย!L7&amp;IF(ข้อมูลการรับรองให้จำหน่าย!M7="",""," ถ. ")&amp;ข้อมูลการรับรองให้จำหน่าย!M7&amp;IF(ข้อมูลการรับรองให้จำหน่าย!N7="",""," ต. ")&amp;ข้อมูลการรับรองให้จำหน่าย!N7&amp;IF(ข้อมูลการรับรองให้จำหน่าย!O7="",""," อ. ")&amp;ข้อมูลการรับรองให้จำหน่าย!O7&amp;IF(ข้อมูลการรับรองให้จำหน่าย!P7="",""," จ. ")&amp;ข้อมูลการรับรองให้จำหน่าย!P7</f>
        <v>ห้องเลขที่ W.1/1 เลขที่ 54/6 ม. 2 ต. กาหลง อ. เมืองสมุทรสาคร จ. ราชบุรี</v>
      </c>
      <c r="D16" s="29" t="str">
        <f>IF(ข้อมูลการรับรองให้จำหน่าย!Q7="","",ข้อมูลการรับรองให้จำหน่าย!Q7)</f>
        <v>เป็ด</v>
      </c>
      <c r="E16" s="25">
        <f>IF(ข้อมูลการรับรองให้จำหน่าย!R7="","",ข้อมูลการรับรองให้จำหน่าย!R7)</f>
        <v>0</v>
      </c>
      <c r="F16" s="25">
        <f>IF(ข้อมูลการรับรองให้จำหน่าย!S7="","",ข้อมูลการรับรองให้จำหน่าย!S7)</f>
        <v>60</v>
      </c>
      <c r="G16" s="29" t="str">
        <f>IF(ข้อมูลการรับรองให้จำหน่าย!T7="","","√")</f>
        <v>√</v>
      </c>
      <c r="H16" s="29" t="str">
        <f>IF(ข้อมูลการรับรองให้จำหน่าย!U7="","","√")</f>
        <v/>
      </c>
      <c r="I16" s="29" t="str">
        <f>IF(ข้อมูลการรับรองให้จำหน่าย!V7="","",ข้อมูลการรับรองให้จำหน่าย!V7)</f>
        <v xml:space="preserve">14/63/008680        </v>
      </c>
    </row>
    <row r="17" spans="1:9" x14ac:dyDescent="0.25">
      <c r="A17" s="28" t="str">
        <f>IF(ข้อมูลการรับรองให้จำหน่าย!I8="","",ข้อมูลการรับรองให้จำหน่าย!I8)</f>
        <v>01/11/2021</v>
      </c>
      <c r="B17" s="18" t="str">
        <f>IF(ข้อมูลการรับรองให้จำหน่าย!J8="","",ข้อมูลการรับรองให้จำหน่าย!J8)</f>
        <v xml:space="preserve">บมจ. สยามแม็คโคร คลังสินค้าอาหารสด  </v>
      </c>
      <c r="C17" s="18" t="str">
        <f>ข้อมูลการรับรองให้จำหน่าย!K8&amp;IF(ข้อมูลการรับรองให้จำหน่าย!L8="",""," ม. ")&amp;ข้อมูลการรับรองให้จำหน่าย!L8&amp;IF(ข้อมูลการรับรองให้จำหน่าย!M8="",""," ถ. ")&amp;ข้อมูลการรับรองให้จำหน่าย!M8&amp;IF(ข้อมูลการรับรองให้จำหน่าย!N8="",""," ต. ")&amp;ข้อมูลการรับรองให้จำหน่าย!N8&amp;IF(ข้อมูลการรับรองให้จำหน่าย!O8="",""," อ. ")&amp;ข้อมูลการรับรองให้จำหน่าย!O8&amp;IF(ข้อมูลการรับรองให้จำหน่าย!P8="",""," จ. ")&amp;ข้อมูลการรับรองให้จำหน่าย!P8</f>
        <v>ห้องเลขที่ W.1/1 เลขที่ 54/6 ม. 2 ต. กาหลง อ. เมืองสมุทรสาคร จ. ราชบุรี</v>
      </c>
      <c r="D17" s="29" t="str">
        <f>IF(ข้อมูลการรับรองให้จำหน่าย!Q8="","",ข้อมูลการรับรองให้จำหน่าย!Q8)</f>
        <v>เป็ด</v>
      </c>
      <c r="E17" s="25">
        <f>IF(ข้อมูลการรับรองให้จำหน่าย!R8="","",ข้อมูลการรับรองให้จำหน่าย!R8)</f>
        <v>1010</v>
      </c>
      <c r="F17" s="25">
        <f>IF(ข้อมูลการรับรองให้จำหน่าย!S8="","",ข้อมูลการรับรองให้จำหน่าย!S8)</f>
        <v>4746.88</v>
      </c>
      <c r="G17" s="29" t="str">
        <f>IF(ข้อมูลการรับรองให้จำหน่าย!T8="","","√")</f>
        <v>√</v>
      </c>
      <c r="H17" s="29" t="str">
        <f>IF(ข้อมูลการรับรองให้จำหน่าย!U8="","","√")</f>
        <v/>
      </c>
      <c r="I17" s="29" t="str">
        <f>IF(ข้อมูลการรับรองให้จำหน่าย!V8="","",ข้อมูลการรับรองให้จำหน่าย!V8)</f>
        <v xml:space="preserve">14/63/008681        </v>
      </c>
    </row>
    <row r="18" spans="1:9" x14ac:dyDescent="0.25">
      <c r="A18" s="28" t="str">
        <f>IF(ข้อมูลการรับรองให้จำหน่าย!I9="","",ข้อมูลการรับรองให้จำหน่าย!I9)</f>
        <v>01/11/2021</v>
      </c>
      <c r="B18" s="18" t="str">
        <f>IF(ข้อมูลการรับรองให้จำหน่าย!J9="","",ข้อมูลการรับรองให้จำหน่าย!J9)</f>
        <v xml:space="preserve">บมจ. สยามแม็คโคร คลังสินค้าอาหารสด  </v>
      </c>
      <c r="C18" s="18" t="str">
        <f>ข้อมูลการรับรองให้จำหน่าย!K9&amp;IF(ข้อมูลการรับรองให้จำหน่าย!L9="",""," ม. ")&amp;ข้อมูลการรับรองให้จำหน่าย!L9&amp;IF(ข้อมูลการรับรองให้จำหน่าย!M9="",""," ถ. ")&amp;ข้อมูลการรับรองให้จำหน่าย!M9&amp;IF(ข้อมูลการรับรองให้จำหน่าย!N9="",""," ต. ")&amp;ข้อมูลการรับรองให้จำหน่าย!N9&amp;IF(ข้อมูลการรับรองให้จำหน่าย!O9="",""," อ. ")&amp;ข้อมูลการรับรองให้จำหน่าย!O9&amp;IF(ข้อมูลการรับรองให้จำหน่าย!P9="",""," จ. ")&amp;ข้อมูลการรับรองให้จำหน่าย!P9</f>
        <v>ห้องเลขที่ W.1/1 เลขที่ 54/6 ม. 2 ต. กาหลง อ. เมืองสมุทรสาคร จ. ราชบุรี</v>
      </c>
      <c r="D18" s="29" t="str">
        <f>IF(ข้อมูลการรับรองให้จำหน่าย!Q9="","",ข้อมูลการรับรองให้จำหน่าย!Q9)</f>
        <v>เป็ด</v>
      </c>
      <c r="E18" s="25">
        <f>IF(ข้อมูลการรับรองให้จำหน่าย!R9="","",ข้อมูลการรับรองให้จำหน่าย!R9)</f>
        <v>0</v>
      </c>
      <c r="F18" s="25">
        <f>IF(ข้อมูลการรับรองให้จำหน่าย!S9="","",ข้อมูลการรับรองให้จำหน่าย!S9)</f>
        <v>96</v>
      </c>
      <c r="G18" s="29" t="str">
        <f>IF(ข้อมูลการรับรองให้จำหน่าย!T9="","","√")</f>
        <v>√</v>
      </c>
      <c r="H18" s="29" t="str">
        <f>IF(ข้อมูลการรับรองให้จำหน่าย!U9="","","√")</f>
        <v/>
      </c>
      <c r="I18" s="29" t="str">
        <f>IF(ข้อมูลการรับรองให้จำหน่าย!V9="","",ข้อมูลการรับรองให้จำหน่าย!V9)</f>
        <v xml:space="preserve">14/63/008682        </v>
      </c>
    </row>
    <row r="19" spans="1:9" x14ac:dyDescent="0.25">
      <c r="A19" s="28" t="str">
        <f>IF(ข้อมูลการรับรองให้จำหน่าย!I10="","",ข้อมูลการรับรองให้จำหน่าย!I10)</f>
        <v>01/11/2021</v>
      </c>
      <c r="B19" s="18" t="str">
        <f>IF(ข้อมูลการรับรองให้จำหน่าย!J10="","",ข้อมูลการรับรองให้จำหน่าย!J10)</f>
        <v xml:space="preserve">บมจ. สยามแม็คโคร คลังสินค้าอาหารสด  </v>
      </c>
      <c r="C19" s="18" t="str">
        <f>ข้อมูลการรับรองให้จำหน่าย!K10&amp;IF(ข้อมูลการรับรองให้จำหน่าย!L10="",""," ม. ")&amp;ข้อมูลการรับรองให้จำหน่าย!L10&amp;IF(ข้อมูลการรับรองให้จำหน่าย!M10="",""," ถ. ")&amp;ข้อมูลการรับรองให้จำหน่าย!M10&amp;IF(ข้อมูลการรับรองให้จำหน่าย!N10="",""," ต. ")&amp;ข้อมูลการรับรองให้จำหน่าย!N10&amp;IF(ข้อมูลการรับรองให้จำหน่าย!O10="",""," อ. ")&amp;ข้อมูลการรับรองให้จำหน่าย!O10&amp;IF(ข้อมูลการรับรองให้จำหน่าย!P10="",""," จ. ")&amp;ข้อมูลการรับรองให้จำหน่าย!P10</f>
        <v>ห้องเลขที่ W.1/1 เลขที่ 54/6 ม. 2 ต. กาหลง อ. เมืองสมุทรสาคร จ. ราชบุรี</v>
      </c>
      <c r="D19" s="29" t="str">
        <f>IF(ข้อมูลการรับรองให้จำหน่าย!Q10="","",ข้อมูลการรับรองให้จำหน่าย!Q10)</f>
        <v>เป็ด</v>
      </c>
      <c r="E19" s="25">
        <f>IF(ข้อมูลการรับรองให้จำหน่าย!R10="","",ข้อมูลการรับรองให้จำหน่าย!R10)</f>
        <v>0</v>
      </c>
      <c r="F19" s="25">
        <f>IF(ข้อมูลการรับรองให้จำหน่าย!S10="","",ข้อมูลการรับรองให้จำหน่าย!S10)</f>
        <v>1140</v>
      </c>
      <c r="G19" s="29" t="str">
        <f>IF(ข้อมูลการรับรองให้จำหน่าย!T10="","","√")</f>
        <v>√</v>
      </c>
      <c r="H19" s="29" t="str">
        <f>IF(ข้อมูลการรับรองให้จำหน่าย!U10="","","√")</f>
        <v/>
      </c>
      <c r="I19" s="29" t="str">
        <f>IF(ข้อมูลการรับรองให้จำหน่าย!V10="","",ข้อมูลการรับรองให้จำหน่าย!V10)</f>
        <v xml:space="preserve">14/63/008683        </v>
      </c>
    </row>
    <row r="20" spans="1:9" x14ac:dyDescent="0.25">
      <c r="A20" s="28" t="str">
        <f>IF(ข้อมูลการรับรองให้จำหน่าย!I11="","",ข้อมูลการรับรองให้จำหน่าย!I11)</f>
        <v>02/11/2021</v>
      </c>
      <c r="B20" s="18" t="str">
        <f>IF(ข้อมูลการรับรองให้จำหน่าย!J11="","",ข้อมูลการรับรองให้จำหน่าย!J11)</f>
        <v xml:space="preserve">บมจ. สยามแม็คโคร (DC)               </v>
      </c>
      <c r="C20" s="18" t="str">
        <f>ข้อมูลการรับรองให้จำหน่าย!K11&amp;IF(ข้อมูลการรับรองให้จำหน่าย!L11="",""," ม. ")&amp;ข้อมูลการรับรองให้จำหน่าย!L11&amp;IF(ข้อมูลการรับรองให้จำหน่าย!M11="",""," ถ. ")&amp;ข้อมูลการรับรองให้จำหน่าย!M11&amp;IF(ข้อมูลการรับรองให้จำหน่าย!N11="",""," ต. ")&amp;ข้อมูลการรับรองให้จำหน่าย!N11&amp;IF(ข้อมูลการรับรองให้จำหน่าย!O11="",""," อ. ")&amp;ข้อมูลการรับรองให้จำหน่าย!O11&amp;IF(ข้อมูลการรับรองให้จำหน่าย!P11="",""," จ. ")&amp;ข้อมูลการรับรองให้จำหน่าย!P11</f>
        <v>6/1 ม. 1 ต. พะยอม อ. วังน้อย จ. พระนครศรีอยุธยา</v>
      </c>
      <c r="D20" s="29" t="str">
        <f>IF(ข้อมูลการรับรองให้จำหน่าย!Q11="","",ข้อมูลการรับรองให้จำหน่าย!Q11)</f>
        <v>เป็ด</v>
      </c>
      <c r="E20" s="25">
        <f>IF(ข้อมูลการรับรองให้จำหน่าย!R11="","",ข้อมูลการรับรองให้จำหน่าย!R11)</f>
        <v>0</v>
      </c>
      <c r="F20" s="25">
        <f>IF(ข้อมูลการรับรองให้จำหน่าย!S11="","",ข้อมูลการรับรองให้จำหน่าย!S11)</f>
        <v>12</v>
      </c>
      <c r="G20" s="29" t="str">
        <f>IF(ข้อมูลการรับรองให้จำหน่าย!T11="","","√")</f>
        <v>√</v>
      </c>
      <c r="H20" s="29" t="str">
        <f>IF(ข้อมูลการรับรองให้จำหน่าย!U11="","","√")</f>
        <v/>
      </c>
      <c r="I20" s="29" t="str">
        <f>IF(ข้อมูลการรับรองให้จำหน่าย!V11="","",ข้อมูลการรับรองให้จำหน่าย!V11)</f>
        <v xml:space="preserve">14/63/008684        </v>
      </c>
    </row>
    <row r="21" spans="1:9" x14ac:dyDescent="0.25">
      <c r="A21" s="28" t="str">
        <f>IF(ข้อมูลการรับรองให้จำหน่าย!I12="","",ข้อมูลการรับรองให้จำหน่าย!I12)</f>
        <v>02/11/2021</v>
      </c>
      <c r="B21" s="18" t="str">
        <f>IF(ข้อมูลการรับรองให้จำหน่าย!J12="","",ข้อมูลการรับรองให้จำหน่าย!J12)</f>
        <v xml:space="preserve">บมจ. สยามแม็คโคร (DC)               </v>
      </c>
      <c r="C21" s="18" t="str">
        <f>ข้อมูลการรับรองให้จำหน่าย!K12&amp;IF(ข้อมูลการรับรองให้จำหน่าย!L12="",""," ม. ")&amp;ข้อมูลการรับรองให้จำหน่าย!L12&amp;IF(ข้อมูลการรับรองให้จำหน่าย!M12="",""," ถ. ")&amp;ข้อมูลการรับรองให้จำหน่าย!M12&amp;IF(ข้อมูลการรับรองให้จำหน่าย!N12="",""," ต. ")&amp;ข้อมูลการรับรองให้จำหน่าย!N12&amp;IF(ข้อมูลการรับรองให้จำหน่าย!O12="",""," อ. ")&amp;ข้อมูลการรับรองให้จำหน่าย!O12&amp;IF(ข้อมูลการรับรองให้จำหน่าย!P12="",""," จ. ")&amp;ข้อมูลการรับรองให้จำหน่าย!P12</f>
        <v>6/1 ม. 1 ต. พะยอม อ. วังน้อย จ. พระนครศรีอยุธยา</v>
      </c>
      <c r="D21" s="29" t="str">
        <f>IF(ข้อมูลการรับรองให้จำหน่าย!Q12="","",ข้อมูลการรับรองให้จำหน่าย!Q12)</f>
        <v>เป็ด</v>
      </c>
      <c r="E21" s="25">
        <f>IF(ข้อมูลการรับรองให้จำหน่าย!R12="","",ข้อมูลการรับรองให้จำหน่าย!R12)</f>
        <v>95</v>
      </c>
      <c r="F21" s="25">
        <f>IF(ข้อมูลการรับรองให้จำหน่าย!S12="","",ข้อมูลการรับรองให้จำหน่าย!S12)</f>
        <v>1587.15</v>
      </c>
      <c r="G21" s="29" t="str">
        <f>IF(ข้อมูลการรับรองให้จำหน่าย!T12="","","√")</f>
        <v>√</v>
      </c>
      <c r="H21" s="29" t="str">
        <f>IF(ข้อมูลการรับรองให้จำหน่าย!U12="","","√")</f>
        <v/>
      </c>
      <c r="I21" s="29" t="str">
        <f>IF(ข้อมูลการรับรองให้จำหน่าย!V12="","",ข้อมูลการรับรองให้จำหน่าย!V12)</f>
        <v xml:space="preserve">14/63/008685        </v>
      </c>
    </row>
    <row r="22" spans="1:9" x14ac:dyDescent="0.25">
      <c r="A22" s="28" t="str">
        <f>IF(ข้อมูลการรับรองให้จำหน่าย!I13="","",ข้อมูลการรับรองให้จำหน่าย!I13)</f>
        <v>02/11/2021</v>
      </c>
      <c r="B22" s="18" t="str">
        <f>IF(ข้อมูลการรับรองให้จำหน่าย!J13="","",ข้อมูลการรับรองให้จำหน่าย!J13)</f>
        <v>บมจ บิ๊กซี ซูเปอร์เซ็นเตอร์ (ศูนย์กร</v>
      </c>
      <c r="C22" s="18" t="str">
        <f>ข้อมูลการรับรองให้จำหน่าย!K13&amp;IF(ข้อมูลการรับรองให้จำหน่าย!L13="",""," ม. ")&amp;ข้อมูลการรับรองให้จำหน่าย!L13&amp;IF(ข้อมูลการรับรองให้จำหน่าย!M13="",""," ถ. ")&amp;ข้อมูลการรับรองให้จำหน่าย!M13&amp;IF(ข้อมูลการรับรองให้จำหน่าย!N13="",""," ต. ")&amp;ข้อมูลการรับรองให้จำหน่าย!N13&amp;IF(ข้อมูลการรับรองให้จำหน่าย!O13="",""," อ. ")&amp;ข้อมูลการรับรองให้จำหน่าย!O13&amp;IF(ข้อมูลการรับรองให้จำหน่าย!P13="",""," จ. ")&amp;ข้อมูลการรับรองให้จำหน่าย!P13</f>
        <v>99/7 ม. 1 ต. คลองเปรง อ. เมืองฉะเชิงเทรา จ. ฉะเชิงเทรา</v>
      </c>
      <c r="D22" s="29" t="str">
        <f>IF(ข้อมูลการรับรองให้จำหน่าย!Q13="","",ข้อมูลการรับรองให้จำหน่าย!Q13)</f>
        <v>เป็ด</v>
      </c>
      <c r="E22" s="25">
        <f>IF(ข้อมูลการรับรองให้จำหน่าย!R13="","",ข้อมูลการรับรองให้จำหน่าย!R13)</f>
        <v>0</v>
      </c>
      <c r="F22" s="25">
        <f>IF(ข้อมูลการรับรองให้จำหน่าย!S13="","",ข้อมูลการรับรองให้จำหน่าย!S13)</f>
        <v>100</v>
      </c>
      <c r="G22" s="29" t="str">
        <f>IF(ข้อมูลการรับรองให้จำหน่าย!T13="","","√")</f>
        <v>√</v>
      </c>
      <c r="H22" s="29" t="str">
        <f>IF(ข้อมูลการรับรองให้จำหน่าย!U13="","","√")</f>
        <v/>
      </c>
      <c r="I22" s="29" t="str">
        <f>IF(ข้อมูลการรับรองให้จำหน่าย!V13="","",ข้อมูลการรับรองให้จำหน่าย!V13)</f>
        <v xml:space="preserve">14/63/008686        </v>
      </c>
    </row>
    <row r="23" spans="1:9" x14ac:dyDescent="0.25">
      <c r="A23" s="28" t="str">
        <f>IF(ข้อมูลการรับรองให้จำหน่าย!I14="","",ข้อมูลการรับรองให้จำหน่าย!I14)</f>
        <v>02/11/2021</v>
      </c>
      <c r="B23" s="18" t="str">
        <f>IF(ข้อมูลการรับรองให้จำหน่าย!J14="","",ข้อมูลการรับรองให้จำหน่าย!J14)</f>
        <v>บมจ บิ๊กซี ซูเปอร์เซ็นเตอร์ (ศูนย์กร</v>
      </c>
      <c r="C23" s="18" t="str">
        <f>ข้อมูลการรับรองให้จำหน่าย!K14&amp;IF(ข้อมูลการรับรองให้จำหน่าย!L14="",""," ม. ")&amp;ข้อมูลการรับรองให้จำหน่าย!L14&amp;IF(ข้อมูลการรับรองให้จำหน่าย!M14="",""," ถ. ")&amp;ข้อมูลการรับรองให้จำหน่าย!M14&amp;IF(ข้อมูลการรับรองให้จำหน่าย!N14="",""," ต. ")&amp;ข้อมูลการรับรองให้จำหน่าย!N14&amp;IF(ข้อมูลการรับรองให้จำหน่าย!O14="",""," อ. ")&amp;ข้อมูลการรับรองให้จำหน่าย!O14&amp;IF(ข้อมูลการรับรองให้จำหน่าย!P14="",""," จ. ")&amp;ข้อมูลการรับรองให้จำหน่าย!P14</f>
        <v>99/7 ม. 1 ต. คลองเปรง อ. เมืองฉะเชิงเทรา จ. ฉะเชิงเทรา</v>
      </c>
      <c r="D23" s="29" t="str">
        <f>IF(ข้อมูลการรับรองให้จำหน่าย!Q14="","",ข้อมูลการรับรองให้จำหน่าย!Q14)</f>
        <v>เป็ด</v>
      </c>
      <c r="E23" s="25">
        <f>IF(ข้อมูลการรับรองให้จำหน่าย!R14="","",ข้อมูลการรับรองให้จำหน่าย!R14)</f>
        <v>0</v>
      </c>
      <c r="F23" s="25">
        <f>IF(ข้อมูลการรับรองให้จำหน่าย!S14="","",ข้อมูลการรับรองให้จำหน่าย!S14)</f>
        <v>20</v>
      </c>
      <c r="G23" s="29" t="str">
        <f>IF(ข้อมูลการรับรองให้จำหน่าย!T14="","","√")</f>
        <v>√</v>
      </c>
      <c r="H23" s="29" t="str">
        <f>IF(ข้อมูลการรับรองให้จำหน่าย!U14="","","√")</f>
        <v/>
      </c>
      <c r="I23" s="29" t="str">
        <f>IF(ข้อมูลการรับรองให้จำหน่าย!V14="","",ข้อมูลการรับรองให้จำหน่าย!V14)</f>
        <v xml:space="preserve">14/63/008687        </v>
      </c>
    </row>
    <row r="24" spans="1:9" x14ac:dyDescent="0.25">
      <c r="A24" s="28" t="str">
        <f>IF(ข้อมูลการรับรองให้จำหน่าย!I15="","",ข้อมูลการรับรองให้จำหน่าย!I15)</f>
        <v>02/11/2021</v>
      </c>
      <c r="B24" s="18" t="str">
        <f>IF(ข้อมูลการรับรองให้จำหน่าย!J15="","",ข้อมูลการรับรองให้จำหน่าย!J15)</f>
        <v>บมจ บิ๊กซี ซูเปอร์เซ็นเตอร์ (ศูนย์กร</v>
      </c>
      <c r="C24" s="18" t="str">
        <f>ข้อมูลการรับรองให้จำหน่าย!K15&amp;IF(ข้อมูลการรับรองให้จำหน่าย!L15="",""," ม. ")&amp;ข้อมูลการรับรองให้จำหน่าย!L15&amp;IF(ข้อมูลการรับรองให้จำหน่าย!M15="",""," ถ. ")&amp;ข้อมูลการรับรองให้จำหน่าย!M15&amp;IF(ข้อมูลการรับรองให้จำหน่าย!N15="",""," ต. ")&amp;ข้อมูลการรับรองให้จำหน่าย!N15&amp;IF(ข้อมูลการรับรองให้จำหน่าย!O15="",""," อ. ")&amp;ข้อมูลการรับรองให้จำหน่าย!O15&amp;IF(ข้อมูลการรับรองให้จำหน่าย!P15="",""," จ. ")&amp;ข้อมูลการรับรองให้จำหน่าย!P15</f>
        <v>99/7 ม. 1 ต. คลองเปรง อ. เมืองฉะเชิงเทรา จ. ฉะเชิงเทรา</v>
      </c>
      <c r="D24" s="29" t="str">
        <f>IF(ข้อมูลการรับรองให้จำหน่าย!Q15="","",ข้อมูลการรับรองให้จำหน่าย!Q15)</f>
        <v>เป็ด</v>
      </c>
      <c r="E24" s="25">
        <f>IF(ข้อมูลการรับรองให้จำหน่าย!R15="","",ข้อมูลการรับรองให้จำหน่าย!R15)</f>
        <v>0</v>
      </c>
      <c r="F24" s="25">
        <f>IF(ข้อมูลการรับรองให้จำหน่าย!S15="","",ข้อมูลการรับรองให้จำหน่าย!S15)</f>
        <v>120</v>
      </c>
      <c r="G24" s="29" t="str">
        <f>IF(ข้อมูลการรับรองให้จำหน่าย!T15="","","√")</f>
        <v>√</v>
      </c>
      <c r="H24" s="29" t="str">
        <f>IF(ข้อมูลการรับรองให้จำหน่าย!U15="","","√")</f>
        <v/>
      </c>
      <c r="I24" s="29" t="str">
        <f>IF(ข้อมูลการรับรองให้จำหน่าย!V15="","",ข้อมูลการรับรองให้จำหน่าย!V15)</f>
        <v xml:space="preserve">14/63/008688        </v>
      </c>
    </row>
    <row r="25" spans="1:9" x14ac:dyDescent="0.25">
      <c r="A25" s="28" t="str">
        <f>IF(ข้อมูลการรับรองให้จำหน่าย!I16="","",ข้อมูลการรับรองให้จำหน่าย!I16)</f>
        <v>02/11/2021</v>
      </c>
      <c r="B25" s="18" t="str">
        <f>IF(ข้อมูลการรับรองให้จำหน่าย!J16="","",ข้อมูลการรับรองให้จำหน่าย!J16)</f>
        <v>บมจ บิ๊กซี ซูเปอร์เซ็นเตอร์ (ศูนย์กร</v>
      </c>
      <c r="C25" s="18" t="str">
        <f>ข้อมูลการรับรองให้จำหน่าย!K16&amp;IF(ข้อมูลการรับรองให้จำหน่าย!L16="",""," ม. ")&amp;ข้อมูลการรับรองให้จำหน่าย!L16&amp;IF(ข้อมูลการรับรองให้จำหน่าย!M16="",""," ถ. ")&amp;ข้อมูลการรับรองให้จำหน่าย!M16&amp;IF(ข้อมูลการรับรองให้จำหน่าย!N16="",""," ต. ")&amp;ข้อมูลการรับรองให้จำหน่าย!N16&amp;IF(ข้อมูลการรับรองให้จำหน่าย!O16="",""," อ. ")&amp;ข้อมูลการรับรองให้จำหน่าย!O16&amp;IF(ข้อมูลการรับรองให้จำหน่าย!P16="",""," จ. ")&amp;ข้อมูลการรับรองให้จำหน่าย!P16</f>
        <v>99/7 ม. 1 ต. คลองเปรง อ. เมืองฉะเชิงเทรา จ. ฉะเชิงเทรา</v>
      </c>
      <c r="D25" s="29" t="str">
        <f>IF(ข้อมูลการรับรองให้จำหน่าย!Q16="","",ข้อมูลการรับรองให้จำหน่าย!Q16)</f>
        <v>เป็ด</v>
      </c>
      <c r="E25" s="25">
        <f>IF(ข้อมูลการรับรองให้จำหน่าย!R16="","",ข้อมูลการรับรองให้จำหน่าย!R16)</f>
        <v>0</v>
      </c>
      <c r="F25" s="25">
        <f>IF(ข้อมูลการรับรองให้จำหน่าย!S16="","",ข้อมูลการรับรองให้จำหน่าย!S16)</f>
        <v>396</v>
      </c>
      <c r="G25" s="29" t="str">
        <f>IF(ข้อมูลการรับรองให้จำหน่าย!T16="","","√")</f>
        <v>√</v>
      </c>
      <c r="H25" s="29" t="str">
        <f>IF(ข้อมูลการรับรองให้จำหน่าย!U16="","","√")</f>
        <v/>
      </c>
      <c r="I25" s="29" t="str">
        <f>IF(ข้อมูลการรับรองให้จำหน่าย!V16="","",ข้อมูลการรับรองให้จำหน่าย!V16)</f>
        <v xml:space="preserve">14/63/008689        </v>
      </c>
    </row>
    <row r="26" spans="1:9" x14ac:dyDescent="0.25">
      <c r="A26" s="28" t="str">
        <f>IF(ข้อมูลการรับรองให้จำหน่าย!I17="","",ข้อมูลการรับรองให้จำหน่าย!I17)</f>
        <v>03/11/2021</v>
      </c>
      <c r="B26" s="18" t="str">
        <f>IF(ข้อมูลการรับรองให้จำหน่าย!J17="","",ข้อมูลการรับรองให้จำหน่าย!J17)</f>
        <v xml:space="preserve">บมจ. สยามแม็คโคร (DC)               </v>
      </c>
      <c r="C26" s="18" t="str">
        <f>ข้อมูลการรับรองให้จำหน่าย!K17&amp;IF(ข้อมูลการรับรองให้จำหน่าย!L17="",""," ม. ")&amp;ข้อมูลการรับรองให้จำหน่าย!L17&amp;IF(ข้อมูลการรับรองให้จำหน่าย!M17="",""," ถ. ")&amp;ข้อมูลการรับรองให้จำหน่าย!M17&amp;IF(ข้อมูลการรับรองให้จำหน่าย!N17="",""," ต. ")&amp;ข้อมูลการรับรองให้จำหน่าย!N17&amp;IF(ข้อมูลการรับรองให้จำหน่าย!O17="",""," อ. ")&amp;ข้อมูลการรับรองให้จำหน่าย!O17&amp;IF(ข้อมูลการรับรองให้จำหน่าย!P17="",""," จ. ")&amp;ข้อมูลการรับรองให้จำหน่าย!P17</f>
        <v>6/1 ม. 1 ต. พะยอม อ. วังน้อย จ. พระนครศรีอยุธยา</v>
      </c>
      <c r="D26" s="29" t="str">
        <f>IF(ข้อมูลการรับรองให้จำหน่าย!Q17="","",ข้อมูลการรับรองให้จำหน่าย!Q17)</f>
        <v>เป็ด</v>
      </c>
      <c r="E26" s="25">
        <f>IF(ข้อมูลการรับรองให้จำหน่าย!R17="","",ข้อมูลการรับรองให้จำหน่าย!R17)</f>
        <v>240</v>
      </c>
      <c r="F26" s="25">
        <f>IF(ข้อมูลการรับรองให้จำหน่าย!S17="","",ข้อมูลการรับรองให้จำหน่าย!S17)</f>
        <v>2938.8</v>
      </c>
      <c r="G26" s="29" t="str">
        <f>IF(ข้อมูลการรับรองให้จำหน่าย!T17="","","√")</f>
        <v>√</v>
      </c>
      <c r="H26" s="29" t="str">
        <f>IF(ข้อมูลการรับรองให้จำหน่าย!U17="","","√")</f>
        <v/>
      </c>
      <c r="I26" s="29" t="str">
        <f>IF(ข้อมูลการรับรองให้จำหน่าย!V17="","",ข้อมูลการรับรองให้จำหน่าย!V17)</f>
        <v xml:space="preserve">14/63/008690        </v>
      </c>
    </row>
    <row r="27" spans="1:9" x14ac:dyDescent="0.25">
      <c r="A27" s="28" t="str">
        <f>IF(ข้อมูลการรับรองให้จำหน่าย!I18="","",ข้อมูลการรับรองให้จำหน่าย!I18)</f>
        <v>03/11/2021</v>
      </c>
      <c r="B27" s="18" t="str">
        <f>IF(ข้อมูลการรับรองให้จำหน่าย!J18="","",ข้อมูลการรับรองให้จำหน่าย!J18)</f>
        <v xml:space="preserve">บมจ. สยามแม็คโคร (DC)               </v>
      </c>
      <c r="C27" s="18" t="str">
        <f>ข้อมูลการรับรองให้จำหน่าย!K18&amp;IF(ข้อมูลการรับรองให้จำหน่าย!L18="",""," ม. ")&amp;ข้อมูลการรับรองให้จำหน่าย!L18&amp;IF(ข้อมูลการรับรองให้จำหน่าย!M18="",""," ถ. ")&amp;ข้อมูลการรับรองให้จำหน่าย!M18&amp;IF(ข้อมูลการรับรองให้จำหน่าย!N18="",""," ต. ")&amp;ข้อมูลการรับรองให้จำหน่าย!N18&amp;IF(ข้อมูลการรับรองให้จำหน่าย!O18="",""," อ. ")&amp;ข้อมูลการรับรองให้จำหน่าย!O18&amp;IF(ข้อมูลการรับรองให้จำหน่าย!P18="",""," จ. ")&amp;ข้อมูลการรับรองให้จำหน่าย!P18</f>
        <v>6/1 ม. 1 ต. พะยอม อ. วังน้อย จ. พระนครศรีอยุธยา</v>
      </c>
      <c r="D27" s="29" t="str">
        <f>IF(ข้อมูลการรับรองให้จำหน่าย!Q18="","",ข้อมูลการรับรองให้จำหน่าย!Q18)</f>
        <v>เป็ด</v>
      </c>
      <c r="E27" s="25">
        <f>IF(ข้อมูลการรับรองให้จำหน่าย!R18="","",ข้อมูลการรับรองให้จำหน่าย!R18)</f>
        <v>0</v>
      </c>
      <c r="F27" s="25">
        <f>IF(ข้อมูลการรับรองให้จำหน่าย!S18="","",ข้อมูลการรับรองให้จำหน่าย!S18)</f>
        <v>36</v>
      </c>
      <c r="G27" s="29" t="str">
        <f>IF(ข้อมูลการรับรองให้จำหน่าย!T18="","","√")</f>
        <v>√</v>
      </c>
      <c r="H27" s="29" t="str">
        <f>IF(ข้อมูลการรับรองให้จำหน่าย!U18="","","√")</f>
        <v/>
      </c>
      <c r="I27" s="29" t="str">
        <f>IF(ข้อมูลการรับรองให้จำหน่าย!V18="","",ข้อมูลการรับรองให้จำหน่าย!V18)</f>
        <v xml:space="preserve">14/63/008691        </v>
      </c>
    </row>
    <row r="28" spans="1:9" x14ac:dyDescent="0.25">
      <c r="A28" s="28" t="str">
        <f>IF(ข้อมูลการรับรองให้จำหน่าย!I19="","",ข้อมูลการรับรองให้จำหน่าย!I19)</f>
        <v>03/11/2021</v>
      </c>
      <c r="B28" s="18" t="str">
        <f>IF(ข้อมูลการรับรองให้จำหน่าย!J19="","",ข้อมูลการรับรองให้จำหน่าย!J19)</f>
        <v xml:space="preserve">บมจ. สยามแม็คโคร คลังสินค้าอาหารสด  </v>
      </c>
      <c r="C28" s="18" t="str">
        <f>ข้อมูลการรับรองให้จำหน่าย!K19&amp;IF(ข้อมูลการรับรองให้จำหน่าย!L19="",""," ม. ")&amp;ข้อมูลการรับรองให้จำหน่าย!L19&amp;IF(ข้อมูลการรับรองให้จำหน่าย!M19="",""," ถ. ")&amp;ข้อมูลการรับรองให้จำหน่าย!M19&amp;IF(ข้อมูลการรับรองให้จำหน่าย!N19="",""," ต. ")&amp;ข้อมูลการรับรองให้จำหน่าย!N19&amp;IF(ข้อมูลการรับรองให้จำหน่าย!O19="",""," อ. ")&amp;ข้อมูลการรับรองให้จำหน่าย!O19&amp;IF(ข้อมูลการรับรองให้จำหน่าย!P19="",""," จ. ")&amp;ข้อมูลการรับรองให้จำหน่าย!P19</f>
        <v>ห้องเลขที่ W.1/1 เลขที่ 54/6 ม. 2 ต. กาหลง อ. เมืองสมุทรสาคร จ. ราชบุรี</v>
      </c>
      <c r="D28" s="29" t="str">
        <f>IF(ข้อมูลการรับรองให้จำหน่าย!Q19="","",ข้อมูลการรับรองให้จำหน่าย!Q19)</f>
        <v>เป็ด</v>
      </c>
      <c r="E28" s="25">
        <f>IF(ข้อมูลการรับรองให้จำหน่าย!R19="","",ข้อมูลการรับรองให้จำหน่าย!R19)</f>
        <v>560</v>
      </c>
      <c r="F28" s="25">
        <f>IF(ข้อมูลการรับรองให้จำหน่าย!S19="","",ข้อมูลการรับรองให้จำหน่าย!S19)</f>
        <v>3331.42</v>
      </c>
      <c r="G28" s="29" t="str">
        <f>IF(ข้อมูลการรับรองให้จำหน่าย!T19="","","√")</f>
        <v>√</v>
      </c>
      <c r="H28" s="29" t="str">
        <f>IF(ข้อมูลการรับรองให้จำหน่าย!U19="","","√")</f>
        <v/>
      </c>
      <c r="I28" s="29" t="str">
        <f>IF(ข้อมูลการรับรองให้จำหน่าย!V19="","",ข้อมูลการรับรองให้จำหน่าย!V19)</f>
        <v xml:space="preserve">14/63/008692        </v>
      </c>
    </row>
    <row r="29" spans="1:9" x14ac:dyDescent="0.25">
      <c r="A29" s="28" t="str">
        <f>IF(ข้อมูลการรับรองให้จำหน่าย!I20="","",ข้อมูลการรับรองให้จำหน่าย!I20)</f>
        <v>03/11/2021</v>
      </c>
      <c r="B29" s="18" t="str">
        <f>IF(ข้อมูลการรับรองให้จำหน่าย!J20="","",ข้อมูลการรับรองให้จำหน่าย!J20)</f>
        <v xml:space="preserve">บมจ. สยามแม็คโคร คลังสินค้าอาหารสด  </v>
      </c>
      <c r="C29" s="18" t="str">
        <f>ข้อมูลการรับรองให้จำหน่าย!K20&amp;IF(ข้อมูลการรับรองให้จำหน่าย!L20="",""," ม. ")&amp;ข้อมูลการรับรองให้จำหน่าย!L20&amp;IF(ข้อมูลการรับรองให้จำหน่าย!M20="",""," ถ. ")&amp;ข้อมูลการรับรองให้จำหน่าย!M20&amp;IF(ข้อมูลการรับรองให้จำหน่าย!N20="",""," ต. ")&amp;ข้อมูลการรับรองให้จำหน่าย!N20&amp;IF(ข้อมูลการรับรองให้จำหน่าย!O20="",""," อ. ")&amp;ข้อมูลการรับรองให้จำหน่าย!O20&amp;IF(ข้อมูลการรับรองให้จำหน่าย!P20="",""," จ. ")&amp;ข้อมูลการรับรองให้จำหน่าย!P20</f>
        <v>ห้องเลขที่ W.1/1 เลขที่ 54/6 ม. 2 ต. กาหลง อ. เมืองสมุทรสาคร จ. ราชบุรี</v>
      </c>
      <c r="D29" s="29" t="str">
        <f>IF(ข้อมูลการรับรองให้จำหน่าย!Q20="","",ข้อมูลการรับรองให้จำหน่าย!Q20)</f>
        <v>เป็ด</v>
      </c>
      <c r="E29" s="25">
        <f>IF(ข้อมูลการรับรองให้จำหน่าย!R20="","",ข้อมูลการรับรองให้จำหน่าย!R20)</f>
        <v>625</v>
      </c>
      <c r="F29" s="25">
        <f>IF(ข้อมูลการรับรองให้จำหน่าย!S20="","",ข้อมูลการรับรองให้จำหน่าย!S20)</f>
        <v>3456.91</v>
      </c>
      <c r="G29" s="29" t="str">
        <f>IF(ข้อมูลการรับรองให้จำหน่าย!T20="","","√")</f>
        <v>√</v>
      </c>
      <c r="H29" s="29" t="str">
        <f>IF(ข้อมูลการรับรองให้จำหน่าย!U20="","","√")</f>
        <v/>
      </c>
      <c r="I29" s="29" t="str">
        <f>IF(ข้อมูลการรับรองให้จำหน่าย!V20="","",ข้อมูลการรับรองให้จำหน่าย!V20)</f>
        <v xml:space="preserve">14/63/008693        </v>
      </c>
    </row>
    <row r="30" spans="1:9" x14ac:dyDescent="0.25">
      <c r="A30" s="28" t="str">
        <f>IF(ข้อมูลการรับรองให้จำหน่าย!I21="","",ข้อมูลการรับรองให้จำหน่าย!I21)</f>
        <v>03/11/2021</v>
      </c>
      <c r="B30" s="18" t="str">
        <f>IF(ข้อมูลการรับรองให้จำหน่าย!J21="","",ข้อมูลการรับรองให้จำหน่าย!J21)</f>
        <v xml:space="preserve">บมจ. สยามแม็คโคร คลังสินค้าอาหารสด  </v>
      </c>
      <c r="C30" s="18" t="str">
        <f>ข้อมูลการรับรองให้จำหน่าย!K21&amp;IF(ข้อมูลการรับรองให้จำหน่าย!L21="",""," ม. ")&amp;ข้อมูลการรับรองให้จำหน่าย!L21&amp;IF(ข้อมูลการรับรองให้จำหน่าย!M21="",""," ถ. ")&amp;ข้อมูลการรับรองให้จำหน่าย!M21&amp;IF(ข้อมูลการรับรองให้จำหน่าย!N21="",""," ต. ")&amp;ข้อมูลการรับรองให้จำหน่าย!N21&amp;IF(ข้อมูลการรับรองให้จำหน่าย!O21="",""," อ. ")&amp;ข้อมูลการรับรองให้จำหน่าย!O21&amp;IF(ข้อมูลการรับรองให้จำหน่าย!P21="",""," จ. ")&amp;ข้อมูลการรับรองให้จำหน่าย!P21</f>
        <v>ห้องเลขที่ W.1/1 เลขที่ 54/6 ม. 2 ต. กาหลง อ. เมืองสมุทรสาคร จ. ราชบุรี</v>
      </c>
      <c r="D30" s="29" t="str">
        <f>IF(ข้อมูลการรับรองให้จำหน่าย!Q21="","",ข้อมูลการรับรองให้จำหน่าย!Q21)</f>
        <v>เป็ด</v>
      </c>
      <c r="E30" s="25">
        <f>IF(ข้อมูลการรับรองให้จำหน่าย!R21="","",ข้อมูลการรับรองให้จำหน่าย!R21)</f>
        <v>0</v>
      </c>
      <c r="F30" s="25">
        <f>IF(ข้อมูลการรับรองให้จำหน่าย!S21="","",ข้อมูลการรับรองให้จำหน่าย!S21)</f>
        <v>540</v>
      </c>
      <c r="G30" s="29" t="str">
        <f>IF(ข้อมูลการรับรองให้จำหน่าย!T21="","","√")</f>
        <v>√</v>
      </c>
      <c r="H30" s="29" t="str">
        <f>IF(ข้อมูลการรับรองให้จำหน่าย!U21="","","√")</f>
        <v/>
      </c>
      <c r="I30" s="29" t="str">
        <f>IF(ข้อมูลการรับรองให้จำหน่าย!V21="","",ข้อมูลการรับรองให้จำหน่าย!V21)</f>
        <v xml:space="preserve">14/63/008694        </v>
      </c>
    </row>
    <row r="31" spans="1:9" x14ac:dyDescent="0.25">
      <c r="A31" s="28" t="str">
        <f>IF(ข้อมูลการรับรองให้จำหน่าย!I22="","",ข้อมูลการรับรองให้จำหน่าย!I22)</f>
        <v>03/11/2021</v>
      </c>
      <c r="B31" s="18" t="str">
        <f>IF(ข้อมูลการรับรองให้จำหน่าย!J22="","",ข้อมูลการรับรองให้จำหน่าย!J22)</f>
        <v>บมจ บิ๊กซี ซูเปอร์เซ็นเตอร์ (ศูนย์กร</v>
      </c>
      <c r="C31" s="18" t="str">
        <f>ข้อมูลการรับรองให้จำหน่าย!K22&amp;IF(ข้อมูลการรับรองให้จำหน่าย!L22="",""," ม. ")&amp;ข้อมูลการรับรองให้จำหน่าย!L22&amp;IF(ข้อมูลการรับรองให้จำหน่าย!M22="",""," ถ. ")&amp;ข้อมูลการรับรองให้จำหน่าย!M22&amp;IF(ข้อมูลการรับรองให้จำหน่าย!N22="",""," ต. ")&amp;ข้อมูลการรับรองให้จำหน่าย!N22&amp;IF(ข้อมูลการรับรองให้จำหน่าย!O22="",""," อ. ")&amp;ข้อมูลการรับรองให้จำหน่าย!O22&amp;IF(ข้อมูลการรับรองให้จำหน่าย!P22="",""," จ. ")&amp;ข้อมูลการรับรองให้จำหน่าย!P22</f>
        <v>99/7 ม. 1 ต. คลองเปรง อ. เมืองฉะเชิงเทรา จ. ฉะเชิงเทรา</v>
      </c>
      <c r="D31" s="29" t="str">
        <f>IF(ข้อมูลการรับรองให้จำหน่าย!Q22="","",ข้อมูลการรับรองให้จำหน่าย!Q22)</f>
        <v>เป็ด</v>
      </c>
      <c r="E31" s="25">
        <f>IF(ข้อมูลการรับรองให้จำหน่าย!R22="","",ข้อมูลการรับรองให้จำหน่าย!R22)</f>
        <v>0</v>
      </c>
      <c r="F31" s="25">
        <f>IF(ข้อมูลการรับรองให้จำหน่าย!S22="","",ข้อมูลการรับรองให้จำหน่าย!S22)</f>
        <v>166</v>
      </c>
      <c r="G31" s="29" t="str">
        <f>IF(ข้อมูลการรับรองให้จำหน่าย!T22="","","√")</f>
        <v>√</v>
      </c>
      <c r="H31" s="29" t="str">
        <f>IF(ข้อมูลการรับรองให้จำหน่าย!U22="","","√")</f>
        <v/>
      </c>
      <c r="I31" s="29" t="str">
        <f>IF(ข้อมูลการรับรองให้จำหน่าย!V22="","",ข้อมูลการรับรองให้จำหน่าย!V22)</f>
        <v xml:space="preserve">14/63/008695        </v>
      </c>
    </row>
    <row r="32" spans="1:9" x14ac:dyDescent="0.25">
      <c r="A32" s="28" t="str">
        <f>IF(ข้อมูลการรับรองให้จำหน่าย!I23="","",ข้อมูลการรับรองให้จำหน่าย!I23)</f>
        <v>03/11/2021</v>
      </c>
      <c r="B32" s="18" t="str">
        <f>IF(ข้อมูลการรับรองให้จำหน่าย!J23="","",ข้อมูลการรับรองให้จำหน่าย!J23)</f>
        <v>บมจ บิ๊กซี ซูเปอร์เซ็นเตอร์ (ศูนย์กร</v>
      </c>
      <c r="C32" s="18" t="str">
        <f>ข้อมูลการรับรองให้จำหน่าย!K23&amp;IF(ข้อมูลการรับรองให้จำหน่าย!L23="",""," ม. ")&amp;ข้อมูลการรับรองให้จำหน่าย!L23&amp;IF(ข้อมูลการรับรองให้จำหน่าย!M23="",""," ถ. ")&amp;ข้อมูลการรับรองให้จำหน่าย!M23&amp;IF(ข้อมูลการรับรองให้จำหน่าย!N23="",""," ต. ")&amp;ข้อมูลการรับรองให้จำหน่าย!N23&amp;IF(ข้อมูลการรับรองให้จำหน่าย!O23="",""," อ. ")&amp;ข้อมูลการรับรองให้จำหน่าย!O23&amp;IF(ข้อมูลการรับรองให้จำหน่าย!P23="",""," จ. ")&amp;ข้อมูลการรับรองให้จำหน่าย!P23</f>
        <v>99/7 ม. 1 ต. คลองเปรง อ. เมืองฉะเชิงเทรา จ. ฉะเชิงเทรา</v>
      </c>
      <c r="D32" s="29" t="str">
        <f>IF(ข้อมูลการรับรองให้จำหน่าย!Q23="","",ข้อมูลการรับรองให้จำหน่าย!Q23)</f>
        <v>เป็ด</v>
      </c>
      <c r="E32" s="25">
        <f>IF(ข้อมูลการรับรองให้จำหน่าย!R23="","",ข้อมูลการรับรองให้จำหน่าย!R23)</f>
        <v>0</v>
      </c>
      <c r="F32" s="25">
        <f>IF(ข้อมูลการรับรองให้จำหน่าย!S23="","",ข้อมูลการรับรองให้จำหน่าย!S23)</f>
        <v>228</v>
      </c>
      <c r="G32" s="29" t="str">
        <f>IF(ข้อมูลการรับรองให้จำหน่าย!T23="","","√")</f>
        <v>√</v>
      </c>
      <c r="H32" s="29" t="str">
        <f>IF(ข้อมูลการรับรองให้จำหน่าย!U23="","","√")</f>
        <v/>
      </c>
      <c r="I32" s="29" t="str">
        <f>IF(ข้อมูลการรับรองให้จำหน่าย!V23="","",ข้อมูลการรับรองให้จำหน่าย!V23)</f>
        <v xml:space="preserve">14/63/008696        </v>
      </c>
    </row>
    <row r="33" spans="1:9" x14ac:dyDescent="0.25">
      <c r="A33" s="28" t="str">
        <f>IF(ข้อมูลการรับรองให้จำหน่าย!I24="","",ข้อมูลการรับรองให้จำหน่าย!I24)</f>
        <v>03/11/2021</v>
      </c>
      <c r="B33" s="18" t="str">
        <f>IF(ข้อมูลการรับรองให้จำหน่าย!J24="","",ข้อมูลการรับรองให้จำหน่าย!J24)</f>
        <v>บมจ บิ๊กซี ซูเปอร์เซ็นเตอร์ (ศูนย์กร</v>
      </c>
      <c r="C33" s="18" t="str">
        <f>ข้อมูลการรับรองให้จำหน่าย!K24&amp;IF(ข้อมูลการรับรองให้จำหน่าย!L24="",""," ม. ")&amp;ข้อมูลการรับรองให้จำหน่าย!L24&amp;IF(ข้อมูลการรับรองให้จำหน่าย!M24="",""," ถ. ")&amp;ข้อมูลการรับรองให้จำหน่าย!M24&amp;IF(ข้อมูลการรับรองให้จำหน่าย!N24="",""," ต. ")&amp;ข้อมูลการรับรองให้จำหน่าย!N24&amp;IF(ข้อมูลการรับรองให้จำหน่าย!O24="",""," อ. ")&amp;ข้อมูลการรับรองให้จำหน่าย!O24&amp;IF(ข้อมูลการรับรองให้จำหน่าย!P24="",""," จ. ")&amp;ข้อมูลการรับรองให้จำหน่าย!P24</f>
        <v>99/7 ม. 1 ต. คลองเปรง อ. เมืองฉะเชิงเทรา จ. ฉะเชิงเทรา</v>
      </c>
      <c r="D33" s="29" t="str">
        <f>IF(ข้อมูลการรับรองให้จำหน่าย!Q24="","",ข้อมูลการรับรองให้จำหน่าย!Q24)</f>
        <v>เป็ด</v>
      </c>
      <c r="E33" s="25">
        <f>IF(ข้อมูลการรับรองให้จำหน่าย!R24="","",ข้อมูลการรับรองให้จำหน่าย!R24)</f>
        <v>0</v>
      </c>
      <c r="F33" s="25">
        <f>IF(ข้อมูลการรับรองให้จำหน่าย!S24="","",ข้อมูลการรับรองให้จำหน่าย!S24)</f>
        <v>34</v>
      </c>
      <c r="G33" s="29" t="str">
        <f>IF(ข้อมูลการรับรองให้จำหน่าย!T24="","","√")</f>
        <v>√</v>
      </c>
      <c r="H33" s="29" t="str">
        <f>IF(ข้อมูลการรับรองให้จำหน่าย!U24="","","√")</f>
        <v/>
      </c>
      <c r="I33" s="29" t="str">
        <f>IF(ข้อมูลการรับรองให้จำหน่าย!V24="","",ข้อมูลการรับรองให้จำหน่าย!V24)</f>
        <v xml:space="preserve">14/63/008697        </v>
      </c>
    </row>
    <row r="34" spans="1:9" x14ac:dyDescent="0.25">
      <c r="A34" s="28" t="str">
        <f>IF(ข้อมูลการรับรองให้จำหน่าย!I25="","",ข้อมูลการรับรองให้จำหน่าย!I25)</f>
        <v>03/11/2021</v>
      </c>
      <c r="B34" s="18" t="str">
        <f>IF(ข้อมูลการรับรองให้จำหน่าย!J25="","",ข้อมูลการรับรองให้จำหน่าย!J25)</f>
        <v>บมจ บิ๊กซี ซูเปอร์เซ็นเตอร์ (ศูนย์กร</v>
      </c>
      <c r="C34" s="18" t="str">
        <f>ข้อมูลการรับรองให้จำหน่าย!K25&amp;IF(ข้อมูลการรับรองให้จำหน่าย!L25="",""," ม. ")&amp;ข้อมูลการรับรองให้จำหน่าย!L25&amp;IF(ข้อมูลการรับรองให้จำหน่าย!M25="",""," ถ. ")&amp;ข้อมูลการรับรองให้จำหน่าย!M25&amp;IF(ข้อมูลการรับรองให้จำหน่าย!N25="",""," ต. ")&amp;ข้อมูลการรับรองให้จำหน่าย!N25&amp;IF(ข้อมูลการรับรองให้จำหน่าย!O25="",""," อ. ")&amp;ข้อมูลการรับรองให้จำหน่าย!O25&amp;IF(ข้อมูลการรับรองให้จำหน่าย!P25="",""," จ. ")&amp;ข้อมูลการรับรองให้จำหน่าย!P25</f>
        <v>99/7 ม. 1 ต. คลองเปรง อ. เมืองฉะเชิงเทรา จ. ฉะเชิงเทรา</v>
      </c>
      <c r="D34" s="29" t="str">
        <f>IF(ข้อมูลการรับรองให้จำหน่าย!Q25="","",ข้อมูลการรับรองให้จำหน่าย!Q25)</f>
        <v>เป็ด</v>
      </c>
      <c r="E34" s="25">
        <f>IF(ข้อมูลการรับรองให้จำหน่าย!R25="","",ข้อมูลการรับรองให้จำหน่าย!R25)</f>
        <v>5</v>
      </c>
      <c r="F34" s="25">
        <f>IF(ข้อมูลการรับรองให้จำหน่าย!S25="","",ข้อมูลการรับรองให้จำหน่าย!S25)</f>
        <v>34.44</v>
      </c>
      <c r="G34" s="29" t="str">
        <f>IF(ข้อมูลการรับรองให้จำหน่าย!T25="","","√")</f>
        <v>√</v>
      </c>
      <c r="H34" s="29" t="str">
        <f>IF(ข้อมูลการรับรองให้จำหน่าย!U25="","","√")</f>
        <v/>
      </c>
      <c r="I34" s="29" t="str">
        <f>IF(ข้อมูลการรับรองให้จำหน่าย!V25="","",ข้อมูลการรับรองให้จำหน่าย!V25)</f>
        <v xml:space="preserve">14/63/008698        </v>
      </c>
    </row>
    <row r="35" spans="1:9" x14ac:dyDescent="0.25">
      <c r="A35" s="28" t="str">
        <f>IF(ข้อมูลการรับรองให้จำหน่าย!I26="","",ข้อมูลการรับรองให้จำหน่าย!I26)</f>
        <v>03/11/2021</v>
      </c>
      <c r="B35" s="18" t="str">
        <f>IF(ข้อมูลการรับรองให้จำหน่าย!J26="","",ข้อมูลการรับรองให้จำหน่าย!J26)</f>
        <v xml:space="preserve">บมจ. สยามแม็คโคร (DC)               </v>
      </c>
      <c r="C35" s="18" t="str">
        <f>ข้อมูลการรับรองให้จำหน่าย!K26&amp;IF(ข้อมูลการรับรองให้จำหน่าย!L26="",""," ม. ")&amp;ข้อมูลการรับรองให้จำหน่าย!L26&amp;IF(ข้อมูลการรับรองให้จำหน่าย!M26="",""," ถ. ")&amp;ข้อมูลการรับรองให้จำหน่าย!M26&amp;IF(ข้อมูลการรับรองให้จำหน่าย!N26="",""," ต. ")&amp;ข้อมูลการรับรองให้จำหน่าย!N26&amp;IF(ข้อมูลการรับรองให้จำหน่าย!O26="",""," อ. ")&amp;ข้อมูลการรับรองให้จำหน่าย!O26&amp;IF(ข้อมูลการรับรองให้จำหน่าย!P26="",""," จ. ")&amp;ข้อมูลการรับรองให้จำหน่าย!P26</f>
        <v>6/1 ม. 1 ต. พะยอม อ. วังน้อย จ. พระนครศรีอยุธยา</v>
      </c>
      <c r="D35" s="29" t="str">
        <f>IF(ข้อมูลการรับรองให้จำหน่าย!Q26="","",ข้อมูลการรับรองให้จำหน่าย!Q26)</f>
        <v>เป็ด</v>
      </c>
      <c r="E35" s="25">
        <f>IF(ข้อมูลการรับรองให้จำหน่าย!R26="","",ข้อมูลการรับรองให้จำหน่าย!R26)</f>
        <v>115</v>
      </c>
      <c r="F35" s="25">
        <f>IF(ข้อมูลการรับรองให้จำหน่าย!S26="","",ข้อมูลการรับรองให้จำหน่าย!S26)</f>
        <v>2181.92</v>
      </c>
      <c r="G35" s="29" t="str">
        <f>IF(ข้อมูลการรับรองให้จำหน่าย!T26="","","√")</f>
        <v>√</v>
      </c>
      <c r="H35" s="29" t="str">
        <f>IF(ข้อมูลการรับรองให้จำหน่าย!U26="","","√")</f>
        <v/>
      </c>
      <c r="I35" s="29" t="str">
        <f>IF(ข้อมูลการรับรองให้จำหน่าย!V26="","",ข้อมูลการรับรองให้จำหน่าย!V26)</f>
        <v xml:space="preserve">14/63/008699        </v>
      </c>
    </row>
    <row r="36" spans="1:9" x14ac:dyDescent="0.25">
      <c r="A36" s="28" t="str">
        <f>IF(ข้อมูลการรับรองให้จำหน่าย!I27="","",ข้อมูลการรับรองให้จำหน่าย!I27)</f>
        <v>03/11/2021</v>
      </c>
      <c r="B36" s="18" t="str">
        <f>IF(ข้อมูลการรับรองให้จำหน่าย!J27="","",ข้อมูลการรับรองให้จำหน่าย!J27)</f>
        <v xml:space="preserve">บมจ. สยามแม็คโคร (DC)               </v>
      </c>
      <c r="C36" s="18" t="str">
        <f>ข้อมูลการรับรองให้จำหน่าย!K27&amp;IF(ข้อมูลการรับรองให้จำหน่าย!L27="",""," ม. ")&amp;ข้อมูลการรับรองให้จำหน่าย!L27&amp;IF(ข้อมูลการรับรองให้จำหน่าย!M27="",""," ถ. ")&amp;ข้อมูลการรับรองให้จำหน่าย!M27&amp;IF(ข้อมูลการรับรองให้จำหน่าย!N27="",""," ต. ")&amp;ข้อมูลการรับรองให้จำหน่าย!N27&amp;IF(ข้อมูลการรับรองให้จำหน่าย!O27="",""," อ. ")&amp;ข้อมูลการรับรองให้จำหน่าย!O27&amp;IF(ข้อมูลการรับรองให้จำหน่าย!P27="",""," จ. ")&amp;ข้อมูลการรับรองให้จำหน่าย!P27</f>
        <v>6/1 ม. 1 ต. พะยอม อ. วังน้อย จ. พระนครศรีอยุธยา</v>
      </c>
      <c r="D36" s="29" t="str">
        <f>IF(ข้อมูลการรับรองให้จำหน่าย!Q27="","",ข้อมูลการรับรองให้จำหน่าย!Q27)</f>
        <v>เป็ด</v>
      </c>
      <c r="E36" s="25">
        <f>IF(ข้อมูลการรับรองให้จำหน่าย!R27="","",ข้อมูลการรับรองให้จำหน่าย!R27)</f>
        <v>0</v>
      </c>
      <c r="F36" s="25">
        <f>IF(ข้อมูลการรับรองให้จำหน่าย!S27="","",ข้อมูลการรับรองให้จำหน่าย!S27)</f>
        <v>180</v>
      </c>
      <c r="G36" s="29" t="str">
        <f>IF(ข้อมูลการรับรองให้จำหน่าย!T27="","","√")</f>
        <v>√</v>
      </c>
      <c r="H36" s="29" t="str">
        <f>IF(ข้อมูลการรับรองให้จำหน่าย!U27="","","√")</f>
        <v/>
      </c>
      <c r="I36" s="29" t="str">
        <f>IF(ข้อมูลการรับรองให้จำหน่าย!V27="","",ข้อมูลการรับรองให้จำหน่าย!V27)</f>
        <v xml:space="preserve">14/63/008700        </v>
      </c>
    </row>
    <row r="37" spans="1:9" x14ac:dyDescent="0.25">
      <c r="A37" s="28" t="str">
        <f>IF(ข้อมูลการรับรองให้จำหน่าย!I28="","",ข้อมูลการรับรองให้จำหน่าย!I28)</f>
        <v>03/11/2021</v>
      </c>
      <c r="B37" s="18" t="str">
        <f>IF(ข้อมูลการรับรองให้จำหน่าย!J28="","",ข้อมูลการรับรองให้จำหน่าย!J28)</f>
        <v xml:space="preserve">บมจ. สยามแม็คโคร (DC)               </v>
      </c>
      <c r="C37" s="18" t="str">
        <f>ข้อมูลการรับรองให้จำหน่าย!K28&amp;IF(ข้อมูลการรับรองให้จำหน่าย!L28="",""," ม. ")&amp;ข้อมูลการรับรองให้จำหน่าย!L28&amp;IF(ข้อมูลการรับรองให้จำหน่าย!M28="",""," ถ. ")&amp;ข้อมูลการรับรองให้จำหน่าย!M28&amp;IF(ข้อมูลการรับรองให้จำหน่าย!N28="",""," ต. ")&amp;ข้อมูลการรับรองให้จำหน่าย!N28&amp;IF(ข้อมูลการรับรองให้จำหน่าย!O28="",""," อ. ")&amp;ข้อมูลการรับรองให้จำหน่าย!O28&amp;IF(ข้อมูลการรับรองให้จำหน่าย!P28="",""," จ. ")&amp;ข้อมูลการรับรองให้จำหน่าย!P28</f>
        <v>6/1 ม. 1 ต. พะยอม อ. วังน้อย จ. พระนครศรีอยุธยา</v>
      </c>
      <c r="D37" s="29" t="str">
        <f>IF(ข้อมูลการรับรองให้จำหน่าย!Q28="","",ข้อมูลการรับรองให้จำหน่าย!Q28)</f>
        <v>เป็ด</v>
      </c>
      <c r="E37" s="25">
        <f>IF(ข้อมูลการรับรองให้จำหน่าย!R28="","",ข้อมูลการรับรองให้จำหน่าย!R28)</f>
        <v>115</v>
      </c>
      <c r="F37" s="25">
        <f>IF(ข้อมูลการรับรองให้จำหน่าย!S28="","",ข้อมูลการรับรองให้จำหน่าย!S28)</f>
        <v>321.23</v>
      </c>
      <c r="G37" s="29" t="str">
        <f>IF(ข้อมูลการรับรองให้จำหน่าย!T28="","","√")</f>
        <v>√</v>
      </c>
      <c r="H37" s="29" t="str">
        <f>IF(ข้อมูลการรับรองให้จำหน่าย!U28="","","√")</f>
        <v/>
      </c>
      <c r="I37" s="29" t="str">
        <f>IF(ข้อมูลการรับรองให้จำหน่าย!V28="","",ข้อมูลการรับรองให้จำหน่าย!V28)</f>
        <v xml:space="preserve">14/63/008701        </v>
      </c>
    </row>
    <row r="38" spans="1:9" x14ac:dyDescent="0.25">
      <c r="A38" s="28" t="str">
        <f>IF(ข้อมูลการรับรองให้จำหน่าย!I29="","",ข้อมูลการรับรองให้จำหน่าย!I29)</f>
        <v>03/11/2021</v>
      </c>
      <c r="B38" s="18" t="str">
        <f>IF(ข้อมูลการรับรองให้จำหน่าย!J29="","",ข้อมูลการรับรองให้จำหน่าย!J29)</f>
        <v xml:space="preserve">บมจ. สยามแม็คโคร (DC)               </v>
      </c>
      <c r="C38" s="18" t="str">
        <f>ข้อมูลการรับรองให้จำหน่าย!K29&amp;IF(ข้อมูลการรับรองให้จำหน่าย!L29="",""," ม. ")&amp;ข้อมูลการรับรองให้จำหน่าย!L29&amp;IF(ข้อมูลการรับรองให้จำหน่าย!M29="",""," ถ. ")&amp;ข้อมูลการรับรองให้จำหน่าย!M29&amp;IF(ข้อมูลการรับรองให้จำหน่าย!N29="",""," ต. ")&amp;ข้อมูลการรับรองให้จำหน่าย!N29&amp;IF(ข้อมูลการรับรองให้จำหน่าย!O29="",""," อ. ")&amp;ข้อมูลการรับรองให้จำหน่าย!O29&amp;IF(ข้อมูลการรับรองให้จำหน่าย!P29="",""," จ. ")&amp;ข้อมูลการรับรองให้จำหน่าย!P29</f>
        <v>6/1 ม. 1 ต. พะยอม อ. วังน้อย จ. พระนครศรีอยุธยา</v>
      </c>
      <c r="D38" s="29" t="str">
        <f>IF(ข้อมูลการรับรองให้จำหน่าย!Q29="","",ข้อมูลการรับรองให้จำหน่าย!Q29)</f>
        <v>เป็ด</v>
      </c>
      <c r="E38" s="25">
        <f>IF(ข้อมูลการรับรองให้จำหน่าย!R29="","",ข้อมูลการรับรองให้จำหน่าย!R29)</f>
        <v>0</v>
      </c>
      <c r="F38" s="25">
        <f>IF(ข้อมูลการรับรองให้จำหน่าย!S29="","",ข้อมูลการรับรองให้จำหน่าย!S29)</f>
        <v>1224</v>
      </c>
      <c r="G38" s="29" t="str">
        <f>IF(ข้อมูลการรับรองให้จำหน่าย!T29="","","√")</f>
        <v>√</v>
      </c>
      <c r="H38" s="29" t="str">
        <f>IF(ข้อมูลการรับรองให้จำหน่าย!U29="","","√")</f>
        <v/>
      </c>
      <c r="I38" s="29" t="str">
        <f>IF(ข้อมูลการรับรองให้จำหน่าย!V29="","",ข้อมูลการรับรองให้จำหน่าย!V29)</f>
        <v xml:space="preserve">14/63/008702        </v>
      </c>
    </row>
    <row r="39" spans="1:9" x14ac:dyDescent="0.25">
      <c r="A39" s="28" t="str">
        <f>IF(ข้อมูลการรับรองให้จำหน่าย!I30="","",ข้อมูลการรับรองให้จำหน่าย!I30)</f>
        <v>04/11/2021</v>
      </c>
      <c r="B39" s="18" t="str">
        <f>IF(ข้อมูลการรับรองให้จำหน่าย!J30="","",ข้อมูลการรับรองให้จำหน่าย!J30)</f>
        <v xml:space="preserve">บมจ. สยามแม็คโคร คลังสินค้าอาหารสด  </v>
      </c>
      <c r="C39" s="18" t="str">
        <f>ข้อมูลการรับรองให้จำหน่าย!K30&amp;IF(ข้อมูลการรับรองให้จำหน่าย!L30="",""," ม. ")&amp;ข้อมูลการรับรองให้จำหน่าย!L30&amp;IF(ข้อมูลการรับรองให้จำหน่าย!M30="",""," ถ. ")&amp;ข้อมูลการรับรองให้จำหน่าย!M30&amp;IF(ข้อมูลการรับรองให้จำหน่าย!N30="",""," ต. ")&amp;ข้อมูลการรับรองให้จำหน่าย!N30&amp;IF(ข้อมูลการรับรองให้จำหน่าย!O30="",""," อ. ")&amp;ข้อมูลการรับรองให้จำหน่าย!O30&amp;IF(ข้อมูลการรับรองให้จำหน่าย!P30="",""," จ. ")&amp;ข้อมูลการรับรองให้จำหน่าย!P30</f>
        <v>ห้องเลขที่ W.1/1 เลขที่ 54/6 ม. 2 ต. กาหลง อ. เมืองสมุทรสาคร จ. ราชบุรี</v>
      </c>
      <c r="D39" s="29" t="str">
        <f>IF(ข้อมูลการรับรองให้จำหน่าย!Q30="","",ข้อมูลการรับรองให้จำหน่าย!Q30)</f>
        <v>เป็ด</v>
      </c>
      <c r="E39" s="25">
        <f>IF(ข้อมูลการรับรองให้จำหน่าย!R30="","",ข้อมูลการรับรองให้จำหน่าย!R30)</f>
        <v>0</v>
      </c>
      <c r="F39" s="25">
        <f>IF(ข้อมูลการรับรองให้จำหน่าย!S30="","",ข้อมูลการรับรองให้จำหน่าย!S30)</f>
        <v>7512</v>
      </c>
      <c r="G39" s="29" t="str">
        <f>IF(ข้อมูลการรับรองให้จำหน่าย!T30="","","√")</f>
        <v>√</v>
      </c>
      <c r="H39" s="29" t="str">
        <f>IF(ข้อมูลการรับรองให้จำหน่าย!U30="","","√")</f>
        <v/>
      </c>
      <c r="I39" s="29" t="str">
        <f>IF(ข้อมูลการรับรองให้จำหน่าย!V30="","",ข้อมูลการรับรองให้จำหน่าย!V30)</f>
        <v xml:space="preserve">14/63/008703        </v>
      </c>
    </row>
    <row r="40" spans="1:9" x14ac:dyDescent="0.25">
      <c r="A40" s="28" t="str">
        <f>IF(ข้อมูลการรับรองให้จำหน่าย!I31="","",ข้อมูลการรับรองให้จำหน่าย!I31)</f>
        <v>04/11/2021</v>
      </c>
      <c r="B40" s="18" t="str">
        <f>IF(ข้อมูลการรับรองให้จำหน่าย!J31="","",ข้อมูลการรับรองให้จำหน่าย!J31)</f>
        <v xml:space="preserve">บมจ. สยามแม็คโคร คลังสินค้าอาหารสด  </v>
      </c>
      <c r="C40" s="18" t="str">
        <f>ข้อมูลการรับรองให้จำหน่าย!K31&amp;IF(ข้อมูลการรับรองให้จำหน่าย!L31="",""," ม. ")&amp;ข้อมูลการรับรองให้จำหน่าย!L31&amp;IF(ข้อมูลการรับรองให้จำหน่าย!M31="",""," ถ. ")&amp;ข้อมูลการรับรองให้จำหน่าย!M31&amp;IF(ข้อมูลการรับรองให้จำหน่าย!N31="",""," ต. ")&amp;ข้อมูลการรับรองให้จำหน่าย!N31&amp;IF(ข้อมูลการรับรองให้จำหน่าย!O31="",""," อ. ")&amp;ข้อมูลการรับรองให้จำหน่าย!O31&amp;IF(ข้อมูลการรับรองให้จำหน่าย!P31="",""," จ. ")&amp;ข้อมูลการรับรองให้จำหน่าย!P31</f>
        <v>ห้องเลขที่ W.1/1 เลขที่ 54/6 ม. 2 ต. กาหลง อ. เมืองสมุทรสาคร จ. ราชบุรี</v>
      </c>
      <c r="D40" s="29" t="str">
        <f>IF(ข้อมูลการรับรองให้จำหน่าย!Q31="","",ข้อมูลการรับรองให้จำหน่าย!Q31)</f>
        <v>เป็ด</v>
      </c>
      <c r="E40" s="25">
        <f>IF(ข้อมูลการรับรองให้จำหน่าย!R31="","",ข้อมูลการรับรองให้จำหน่าย!R31)</f>
        <v>825</v>
      </c>
      <c r="F40" s="25">
        <f>IF(ข้อมูลการรับรองให้จำหน่าย!S31="","",ข้อมูลการรับรองให้จำหน่าย!S31)</f>
        <v>4352.2299999999996</v>
      </c>
      <c r="G40" s="29" t="str">
        <f>IF(ข้อมูลการรับรองให้จำหน่าย!T31="","","√")</f>
        <v>√</v>
      </c>
      <c r="H40" s="29" t="str">
        <f>IF(ข้อมูลการรับรองให้จำหน่าย!U31="","","√")</f>
        <v/>
      </c>
      <c r="I40" s="29" t="str">
        <f>IF(ข้อมูลการรับรองให้จำหน่าย!V31="","",ข้อมูลการรับรองให้จำหน่าย!V31)</f>
        <v xml:space="preserve">14/63/008704        </v>
      </c>
    </row>
    <row r="41" spans="1:9" x14ac:dyDescent="0.25">
      <c r="A41" s="28" t="str">
        <f>IF(ข้อมูลการรับรองให้จำหน่าย!I32="","",ข้อมูลการรับรองให้จำหน่าย!I32)</f>
        <v>04/11/2021</v>
      </c>
      <c r="B41" s="18" t="str">
        <f>IF(ข้อมูลการรับรองให้จำหน่าย!J32="","",ข้อมูลการรับรองให้จำหน่าย!J32)</f>
        <v xml:space="preserve">บมจ. สยามแม็คโคร (DC)               </v>
      </c>
      <c r="C41" s="18" t="str">
        <f>ข้อมูลการรับรองให้จำหน่าย!K32&amp;IF(ข้อมูลการรับรองให้จำหน่าย!L32="",""," ม. ")&amp;ข้อมูลการรับรองให้จำหน่าย!L32&amp;IF(ข้อมูลการรับรองให้จำหน่าย!M32="",""," ถ. ")&amp;ข้อมูลการรับรองให้จำหน่าย!M32&amp;IF(ข้อมูลการรับรองให้จำหน่าย!N32="",""," ต. ")&amp;ข้อมูลการรับรองให้จำหน่าย!N32&amp;IF(ข้อมูลการรับรองให้จำหน่าย!O32="",""," อ. ")&amp;ข้อมูลการรับรองให้จำหน่าย!O32&amp;IF(ข้อมูลการรับรองให้จำหน่าย!P32="",""," จ. ")&amp;ข้อมูลการรับรองให้จำหน่าย!P32</f>
        <v>6/1 ม. 1 ต. พะยอม อ. วังน้อย จ. พระนครศรีอยุธยา</v>
      </c>
      <c r="D41" s="29" t="str">
        <f>IF(ข้อมูลการรับรองให้จำหน่าย!Q32="","",ข้อมูลการรับรองให้จำหน่าย!Q32)</f>
        <v>เป็ด</v>
      </c>
      <c r="E41" s="25">
        <f>IF(ข้อมูลการรับรองให้จำหน่าย!R32="","",ข้อมูลการรับรองให้จำหน่าย!R32)</f>
        <v>0</v>
      </c>
      <c r="F41" s="25">
        <f>IF(ข้อมูลการรับรองให้จำหน่าย!S32="","",ข้อมูลการรับรองให้จำหน่าย!S32)</f>
        <v>180</v>
      </c>
      <c r="G41" s="29" t="str">
        <f>IF(ข้อมูลการรับรองให้จำหน่าย!T32="","","√")</f>
        <v>√</v>
      </c>
      <c r="H41" s="29" t="str">
        <f>IF(ข้อมูลการรับรองให้จำหน่าย!U32="","","√")</f>
        <v/>
      </c>
      <c r="I41" s="29" t="str">
        <f>IF(ข้อมูลการรับรองให้จำหน่าย!V32="","",ข้อมูลการรับรองให้จำหน่าย!V32)</f>
        <v xml:space="preserve">14/63/008705        </v>
      </c>
    </row>
    <row r="42" spans="1:9" x14ac:dyDescent="0.25">
      <c r="A42" s="28" t="str">
        <f>IF(ข้อมูลการรับรองให้จำหน่าย!I33="","",ข้อมูลการรับรองให้จำหน่าย!I33)</f>
        <v>04/11/2021</v>
      </c>
      <c r="B42" s="18" t="str">
        <f>IF(ข้อมูลการรับรองให้จำหน่าย!J33="","",ข้อมูลการรับรองให้จำหน่าย!J33)</f>
        <v xml:space="preserve">บมจ. สยามแม็คโคร (DC)               </v>
      </c>
      <c r="C42" s="18" t="str">
        <f>ข้อมูลการรับรองให้จำหน่าย!K33&amp;IF(ข้อมูลการรับรองให้จำหน่าย!L33="",""," ม. ")&amp;ข้อมูลการรับรองให้จำหน่าย!L33&amp;IF(ข้อมูลการรับรองให้จำหน่าย!M33="",""," ถ. ")&amp;ข้อมูลการรับรองให้จำหน่าย!M33&amp;IF(ข้อมูลการรับรองให้จำหน่าย!N33="",""," ต. ")&amp;ข้อมูลการรับรองให้จำหน่าย!N33&amp;IF(ข้อมูลการรับรองให้จำหน่าย!O33="",""," อ. ")&amp;ข้อมูลการรับรองให้จำหน่าย!O33&amp;IF(ข้อมูลการรับรองให้จำหน่าย!P33="",""," จ. ")&amp;ข้อมูลการรับรองให้จำหน่าย!P33</f>
        <v>6/1 ม. 1 ต. พะยอม อ. วังน้อย จ. พระนครศรีอยุธยา</v>
      </c>
      <c r="D42" s="29" t="str">
        <f>IF(ข้อมูลการรับรองให้จำหน่าย!Q33="","",ข้อมูลการรับรองให้จำหน่าย!Q33)</f>
        <v>เป็ด</v>
      </c>
      <c r="E42" s="25">
        <f>IF(ข้อมูลการรับรองให้จำหน่าย!R33="","",ข้อมูลการรับรองให้จำหน่าย!R33)</f>
        <v>0</v>
      </c>
      <c r="F42" s="25">
        <f>IF(ข้อมูลการรับรองให้จำหน่าย!S33="","",ข้อมูลการรับรองให้จำหน่าย!S33)</f>
        <v>2952</v>
      </c>
      <c r="G42" s="29" t="str">
        <f>IF(ข้อมูลการรับรองให้จำหน่าย!T33="","","√")</f>
        <v>√</v>
      </c>
      <c r="H42" s="29" t="str">
        <f>IF(ข้อมูลการรับรองให้จำหน่าย!U33="","","√")</f>
        <v/>
      </c>
      <c r="I42" s="29" t="str">
        <f>IF(ข้อมูลการรับรองให้จำหน่าย!V33="","",ข้อมูลการรับรองให้จำหน่าย!V33)</f>
        <v xml:space="preserve">14/63/008706        </v>
      </c>
    </row>
    <row r="43" spans="1:9" x14ac:dyDescent="0.25">
      <c r="A43" s="28" t="str">
        <f>IF(ข้อมูลการรับรองให้จำหน่าย!I34="","",ข้อมูลการรับรองให้จำหน่าย!I34)</f>
        <v>04/11/2021</v>
      </c>
      <c r="B43" s="18" t="str">
        <f>IF(ข้อมูลการรับรองให้จำหน่าย!J34="","",ข้อมูลการรับรองให้จำหน่าย!J34)</f>
        <v xml:space="preserve">บมจ. สยามแม็คโคร (DC)               </v>
      </c>
      <c r="C43" s="18" t="str">
        <f>ข้อมูลการรับรองให้จำหน่าย!K34&amp;IF(ข้อมูลการรับรองให้จำหน่าย!L34="",""," ม. ")&amp;ข้อมูลการรับรองให้จำหน่าย!L34&amp;IF(ข้อมูลการรับรองให้จำหน่าย!M34="",""," ถ. ")&amp;ข้อมูลการรับรองให้จำหน่าย!M34&amp;IF(ข้อมูลการรับรองให้จำหน่าย!N34="",""," ต. ")&amp;ข้อมูลการรับรองให้จำหน่าย!N34&amp;IF(ข้อมูลการรับรองให้จำหน่าย!O34="",""," อ. ")&amp;ข้อมูลการรับรองให้จำหน่าย!O34&amp;IF(ข้อมูลการรับรองให้จำหน่าย!P34="",""," จ. ")&amp;ข้อมูลการรับรองให้จำหน่าย!P34</f>
        <v>6/1 ม. 1 ต. พะยอม อ. วังน้อย จ. พระนครศรีอยุธยา</v>
      </c>
      <c r="D43" s="29" t="str">
        <f>IF(ข้อมูลการรับรองให้จำหน่าย!Q34="","",ข้อมูลการรับรองให้จำหน่าย!Q34)</f>
        <v>เป็ด</v>
      </c>
      <c r="E43" s="25">
        <f>IF(ข้อมูลการรับรองให้จำหน่าย!R34="","",ข้อมูลการรับรองให้จำหน่าย!R34)</f>
        <v>145</v>
      </c>
      <c r="F43" s="25">
        <f>IF(ข้อมูลการรับรองให้จำหน่าย!S34="","",ข้อมูลการรับรองให้จำหน่าย!S34)</f>
        <v>2391.7800000000002</v>
      </c>
      <c r="G43" s="29" t="str">
        <f>IF(ข้อมูลการรับรองให้จำหน่าย!T34="","","√")</f>
        <v>√</v>
      </c>
      <c r="H43" s="29" t="str">
        <f>IF(ข้อมูลการรับรองให้จำหน่าย!U34="","","√")</f>
        <v/>
      </c>
      <c r="I43" s="29" t="str">
        <f>IF(ข้อมูลการรับรองให้จำหน่าย!V34="","",ข้อมูลการรับรองให้จำหน่าย!V34)</f>
        <v xml:space="preserve">14/63/008707        </v>
      </c>
    </row>
    <row r="44" spans="1:9" x14ac:dyDescent="0.25">
      <c r="A44" s="28" t="str">
        <f>IF(ข้อมูลการรับรองให้จำหน่าย!I35="","",ข้อมูลการรับรองให้จำหน่าย!I35)</f>
        <v>05/11/2021</v>
      </c>
      <c r="B44" s="18" t="str">
        <f>IF(ข้อมูลการรับรองให้จำหน่าย!J35="","",ข้อมูลการรับรองให้จำหน่าย!J35)</f>
        <v xml:space="preserve">บมจ. สยามแม็คโคร คลังสินค้าอาหารสด  </v>
      </c>
      <c r="C44" s="18" t="str">
        <f>ข้อมูลการรับรองให้จำหน่าย!K35&amp;IF(ข้อมูลการรับรองให้จำหน่าย!L35="",""," ม. ")&amp;ข้อมูลการรับรองให้จำหน่าย!L35&amp;IF(ข้อมูลการรับรองให้จำหน่าย!M35="",""," ถ. ")&amp;ข้อมูลการรับรองให้จำหน่าย!M35&amp;IF(ข้อมูลการรับรองให้จำหน่าย!N35="",""," ต. ")&amp;ข้อมูลการรับรองให้จำหน่าย!N35&amp;IF(ข้อมูลการรับรองให้จำหน่าย!O35="",""," อ. ")&amp;ข้อมูลการรับรองให้จำหน่าย!O35&amp;IF(ข้อมูลการรับรองให้จำหน่าย!P35="",""," จ. ")&amp;ข้อมูลการรับรองให้จำหน่าย!P35</f>
        <v>ห้องเลขที่ W.1/1 เลขที่ 54/6 ม. 2 ต. กาหลง อ. เมืองสมุทรสาคร จ. ราชบุรี</v>
      </c>
      <c r="D44" s="29" t="str">
        <f>IF(ข้อมูลการรับรองให้จำหน่าย!Q35="","",ข้อมูลการรับรองให้จำหน่าย!Q35)</f>
        <v>เป็ด</v>
      </c>
      <c r="E44" s="25">
        <f>IF(ข้อมูลการรับรองให้จำหน่าย!R35="","",ข้อมูลการรับรองให้จำหน่าย!R35)</f>
        <v>240</v>
      </c>
      <c r="F44" s="25">
        <f>IF(ข้อมูลการรับรองให้จำหน่าย!S35="","",ข้อมูลการรับรองให้จำหน่าย!S35)</f>
        <v>2918.82</v>
      </c>
      <c r="G44" s="29" t="str">
        <f>IF(ข้อมูลการรับรองให้จำหน่าย!T35="","","√")</f>
        <v>√</v>
      </c>
      <c r="H44" s="29" t="str">
        <f>IF(ข้อมูลการรับรองให้จำหน่าย!U35="","","√")</f>
        <v/>
      </c>
      <c r="I44" s="29" t="str">
        <f>IF(ข้อมูลการรับรองให้จำหน่าย!V35="","",ข้อมูลการรับรองให้จำหน่าย!V35)</f>
        <v xml:space="preserve">14/63/008708        </v>
      </c>
    </row>
    <row r="45" spans="1:9" x14ac:dyDescent="0.25">
      <c r="A45" s="28" t="str">
        <f>IF(ข้อมูลการรับรองให้จำหน่าย!I36="","",ข้อมูลการรับรองให้จำหน่าย!I36)</f>
        <v>05/11/2021</v>
      </c>
      <c r="B45" s="18" t="str">
        <f>IF(ข้อมูลการรับรองให้จำหน่าย!J36="","",ข้อมูลการรับรองให้จำหน่าย!J36)</f>
        <v>บมจ บิ๊กซี ซูเปอร์เซ็นเตอร์ (ศูนย์กร</v>
      </c>
      <c r="C45" s="18" t="str">
        <f>ข้อมูลการรับรองให้จำหน่าย!K36&amp;IF(ข้อมูลการรับรองให้จำหน่าย!L36="",""," ม. ")&amp;ข้อมูลการรับรองให้จำหน่าย!L36&amp;IF(ข้อมูลการรับรองให้จำหน่าย!M36="",""," ถ. ")&amp;ข้อมูลการรับรองให้จำหน่าย!M36&amp;IF(ข้อมูลการรับรองให้จำหน่าย!N36="",""," ต. ")&amp;ข้อมูลการรับรองให้จำหน่าย!N36&amp;IF(ข้อมูลการรับรองให้จำหน่าย!O36="",""," อ. ")&amp;ข้อมูลการรับรองให้จำหน่าย!O36&amp;IF(ข้อมูลการรับรองให้จำหน่าย!P36="",""," จ. ")&amp;ข้อมูลการรับรองให้จำหน่าย!P36</f>
        <v>99/7 ม. 1 ต. คลองเปรง อ. เมืองฉะเชิงเทรา จ. ฉะเชิงเทรา</v>
      </c>
      <c r="D45" s="29" t="str">
        <f>IF(ข้อมูลการรับรองให้จำหน่าย!Q36="","",ข้อมูลการรับรองให้จำหน่าย!Q36)</f>
        <v>เป็ด</v>
      </c>
      <c r="E45" s="25">
        <f>IF(ข้อมูลการรับรองให้จำหน่าย!R36="","",ข้อมูลการรับรองให้จำหน่าย!R36)</f>
        <v>0</v>
      </c>
      <c r="F45" s="25">
        <f>IF(ข้อมูลการรับรองให้จำหน่าย!S36="","",ข้อมูลการรับรองให้จำหน่าย!S36)</f>
        <v>102</v>
      </c>
      <c r="G45" s="29" t="str">
        <f>IF(ข้อมูลการรับรองให้จำหน่าย!T36="","","√")</f>
        <v>√</v>
      </c>
      <c r="H45" s="29" t="str">
        <f>IF(ข้อมูลการรับรองให้จำหน่าย!U36="","","√")</f>
        <v/>
      </c>
      <c r="I45" s="29" t="str">
        <f>IF(ข้อมูลการรับรองให้จำหน่าย!V36="","",ข้อมูลการรับรองให้จำหน่าย!V36)</f>
        <v xml:space="preserve">14/63/008709        </v>
      </c>
    </row>
    <row r="46" spans="1:9" x14ac:dyDescent="0.25">
      <c r="A46" s="28" t="str">
        <f>IF(ข้อมูลการรับรองให้จำหน่าย!I37="","",ข้อมูลการรับรองให้จำหน่าย!I37)</f>
        <v>05/11/2021</v>
      </c>
      <c r="B46" s="18" t="str">
        <f>IF(ข้อมูลการรับรองให้จำหน่าย!J37="","",ข้อมูลการรับรองให้จำหน่าย!J37)</f>
        <v>บมจ บิ๊กซี ซูเปอร์เซ็นเตอร์ (ศูนย์กร</v>
      </c>
      <c r="C46" s="18" t="str">
        <f>ข้อมูลการรับรองให้จำหน่าย!K37&amp;IF(ข้อมูลการรับรองให้จำหน่าย!L37="",""," ม. ")&amp;ข้อมูลการรับรองให้จำหน่าย!L37&amp;IF(ข้อมูลการรับรองให้จำหน่าย!M37="",""," ถ. ")&amp;ข้อมูลการรับรองให้จำหน่าย!M37&amp;IF(ข้อมูลการรับรองให้จำหน่าย!N37="",""," ต. ")&amp;ข้อมูลการรับรองให้จำหน่าย!N37&amp;IF(ข้อมูลการรับรองให้จำหน่าย!O37="",""," อ. ")&amp;ข้อมูลการรับรองให้จำหน่าย!O37&amp;IF(ข้อมูลการรับรองให้จำหน่าย!P37="",""," จ. ")&amp;ข้อมูลการรับรองให้จำหน่าย!P37</f>
        <v>99/7 ม. 1 ต. คลองเปรง อ. เมืองฉะเชิงเทรา จ. ฉะเชิงเทรา</v>
      </c>
      <c r="D46" s="29" t="str">
        <f>IF(ข้อมูลการรับรองให้จำหน่าย!Q37="","",ข้อมูลการรับรองให้จำหน่าย!Q37)</f>
        <v>เป็ด</v>
      </c>
      <c r="E46" s="25">
        <f>IF(ข้อมูลการรับรองให้จำหน่าย!R37="","",ข้อมูลการรับรองให้จำหน่าย!R37)</f>
        <v>0</v>
      </c>
      <c r="F46" s="25">
        <f>IF(ข้อมูลการรับรองให้จำหน่าย!S37="","",ข้อมูลการรับรองให้จำหน่าย!S37)</f>
        <v>44</v>
      </c>
      <c r="G46" s="29" t="str">
        <f>IF(ข้อมูลการรับรองให้จำหน่าย!T37="","","√")</f>
        <v>√</v>
      </c>
      <c r="H46" s="29" t="str">
        <f>IF(ข้อมูลการรับรองให้จำหน่าย!U37="","","√")</f>
        <v/>
      </c>
      <c r="I46" s="29" t="str">
        <f>IF(ข้อมูลการรับรองให้จำหน่าย!V37="","",ข้อมูลการรับรองให้จำหน่าย!V37)</f>
        <v xml:space="preserve">14/63/008710        </v>
      </c>
    </row>
    <row r="47" spans="1:9" x14ac:dyDescent="0.25">
      <c r="A47" s="28" t="str">
        <f>IF(ข้อมูลการรับรองให้จำหน่าย!I38="","",ข้อมูลการรับรองให้จำหน่าย!I38)</f>
        <v>05/11/2021</v>
      </c>
      <c r="B47" s="18" t="str">
        <f>IF(ข้อมูลการรับรองให้จำหน่าย!J38="","",ข้อมูลการรับรองให้จำหน่าย!J38)</f>
        <v>บมจ บิ๊กซี ซูเปอร์เซ็นเตอร์ (ศูนย์กร</v>
      </c>
      <c r="C47" s="18" t="str">
        <f>ข้อมูลการรับรองให้จำหน่าย!K38&amp;IF(ข้อมูลการรับรองให้จำหน่าย!L38="",""," ม. ")&amp;ข้อมูลการรับรองให้จำหน่าย!L38&amp;IF(ข้อมูลการรับรองให้จำหน่าย!M38="",""," ถ. ")&amp;ข้อมูลการรับรองให้จำหน่าย!M38&amp;IF(ข้อมูลการรับรองให้จำหน่าย!N38="",""," ต. ")&amp;ข้อมูลการรับรองให้จำหน่าย!N38&amp;IF(ข้อมูลการรับรองให้จำหน่าย!O38="",""," อ. ")&amp;ข้อมูลการรับรองให้จำหน่าย!O38&amp;IF(ข้อมูลการรับรองให้จำหน่าย!P38="",""," จ. ")&amp;ข้อมูลการรับรองให้จำหน่าย!P38</f>
        <v>99/7 ม. 1 ต. คลองเปรง อ. เมืองฉะเชิงเทรา จ. ฉะเชิงเทรา</v>
      </c>
      <c r="D47" s="29" t="str">
        <f>IF(ข้อมูลการรับรองให้จำหน่าย!Q38="","",ข้อมูลการรับรองให้จำหน่าย!Q38)</f>
        <v>เป็ด</v>
      </c>
      <c r="E47" s="25">
        <f>IF(ข้อมูลการรับรองให้จำหน่าย!R38="","",ข้อมูลการรับรองให้จำหน่าย!R38)</f>
        <v>0</v>
      </c>
      <c r="F47" s="25">
        <f>IF(ข้อมูลการรับรองให้จำหน่าย!S38="","",ข้อมูลการรับรองให้จำหน่าย!S38)</f>
        <v>44</v>
      </c>
      <c r="G47" s="29" t="str">
        <f>IF(ข้อมูลการรับรองให้จำหน่าย!T38="","","√")</f>
        <v>√</v>
      </c>
      <c r="H47" s="29" t="str">
        <f>IF(ข้อมูลการรับรองให้จำหน่าย!U38="","","√")</f>
        <v/>
      </c>
      <c r="I47" s="29" t="str">
        <f>IF(ข้อมูลการรับรองให้จำหน่าย!V38="","",ข้อมูลการรับรองให้จำหน่าย!V38)</f>
        <v xml:space="preserve">14/63/008711        </v>
      </c>
    </row>
    <row r="48" spans="1:9" x14ac:dyDescent="0.25">
      <c r="A48" s="28" t="str">
        <f>IF(ข้อมูลการรับรองให้จำหน่าย!I39="","",ข้อมูลการรับรองให้จำหน่าย!I39)</f>
        <v>05/11/2021</v>
      </c>
      <c r="B48" s="18" t="str">
        <f>IF(ข้อมูลการรับรองให้จำหน่าย!J39="","",ข้อมูลการรับรองให้จำหน่าย!J39)</f>
        <v>บมจ บิ๊กซี ซูเปอร์เซ็นเตอร์ (ศูนย์กร</v>
      </c>
      <c r="C48" s="18" t="str">
        <f>ข้อมูลการรับรองให้จำหน่าย!K39&amp;IF(ข้อมูลการรับรองให้จำหน่าย!L39="",""," ม. ")&amp;ข้อมูลการรับรองให้จำหน่าย!L39&amp;IF(ข้อมูลการรับรองให้จำหน่าย!M39="",""," ถ. ")&amp;ข้อมูลการรับรองให้จำหน่าย!M39&amp;IF(ข้อมูลการรับรองให้จำหน่าย!N39="",""," ต. ")&amp;ข้อมูลการรับรองให้จำหน่าย!N39&amp;IF(ข้อมูลการรับรองให้จำหน่าย!O39="",""," อ. ")&amp;ข้อมูลการรับรองให้จำหน่าย!O39&amp;IF(ข้อมูลการรับรองให้จำหน่าย!P39="",""," จ. ")&amp;ข้อมูลการรับรองให้จำหน่าย!P39</f>
        <v>99/7 ม. 1 ต. คลองเปรง อ. เมืองฉะเชิงเทรา จ. ฉะเชิงเทรา</v>
      </c>
      <c r="D48" s="29" t="str">
        <f>IF(ข้อมูลการรับรองให้จำหน่าย!Q39="","",ข้อมูลการรับรองให้จำหน่าย!Q39)</f>
        <v>เป็ด</v>
      </c>
      <c r="E48" s="25">
        <f>IF(ข้อมูลการรับรองให้จำหน่าย!R39="","",ข้อมูลการรับรองให้จำหน่าย!R39)</f>
        <v>0</v>
      </c>
      <c r="F48" s="25">
        <f>IF(ข้อมูลการรับรองให้จำหน่าย!S39="","",ข้อมูลการรับรองให้จำหน่าย!S39)</f>
        <v>90</v>
      </c>
      <c r="G48" s="29" t="str">
        <f>IF(ข้อมูลการรับรองให้จำหน่าย!T39="","","√")</f>
        <v>√</v>
      </c>
      <c r="H48" s="29" t="str">
        <f>IF(ข้อมูลการรับรองให้จำหน่าย!U39="","","√")</f>
        <v/>
      </c>
      <c r="I48" s="29" t="str">
        <f>IF(ข้อมูลการรับรองให้จำหน่าย!V39="","",ข้อมูลการรับรองให้จำหน่าย!V39)</f>
        <v xml:space="preserve">14/63/008712        </v>
      </c>
    </row>
    <row r="49" spans="1:9" x14ac:dyDescent="0.25">
      <c r="A49" s="28" t="str">
        <f>IF(ข้อมูลการรับรองให้จำหน่าย!I40="","",ข้อมูลการรับรองให้จำหน่าย!I40)</f>
        <v>05/11/2021</v>
      </c>
      <c r="B49" s="18" t="str">
        <f>IF(ข้อมูลการรับรองให้จำหน่าย!J40="","",ข้อมูลการรับรองให้จำหน่าย!J40)</f>
        <v xml:space="preserve">บมจ. สยามแม็คโคร (DC)               </v>
      </c>
      <c r="C49" s="18" t="str">
        <f>ข้อมูลการรับรองให้จำหน่าย!K40&amp;IF(ข้อมูลการรับรองให้จำหน่าย!L40="",""," ม. ")&amp;ข้อมูลการรับรองให้จำหน่าย!L40&amp;IF(ข้อมูลการรับรองให้จำหน่าย!M40="",""," ถ. ")&amp;ข้อมูลการรับรองให้จำหน่าย!M40&amp;IF(ข้อมูลการรับรองให้จำหน่าย!N40="",""," ต. ")&amp;ข้อมูลการรับรองให้จำหน่าย!N40&amp;IF(ข้อมูลการรับรองให้จำหน่าย!O40="",""," อ. ")&amp;ข้อมูลการรับรองให้จำหน่าย!O40&amp;IF(ข้อมูลการรับรองให้จำหน่าย!P40="",""," จ. ")&amp;ข้อมูลการรับรองให้จำหน่าย!P40</f>
        <v>6/1 ม. 1 ต. พะยอม อ. วังน้อย จ. พระนครศรีอยุธยา</v>
      </c>
      <c r="D49" s="29" t="str">
        <f>IF(ข้อมูลการรับรองให้จำหน่าย!Q40="","",ข้อมูลการรับรองให้จำหน่าย!Q40)</f>
        <v>เป็ด</v>
      </c>
      <c r="E49" s="25">
        <f>IF(ข้อมูลการรับรองให้จำหน่าย!R40="","",ข้อมูลการรับรองให้จำหน่าย!R40)</f>
        <v>495</v>
      </c>
      <c r="F49" s="25">
        <f>IF(ข้อมูลการรับรองให้จำหน่าย!S40="","",ข้อมูลการรับรองให้จำหน่าย!S40)</f>
        <v>2830.19</v>
      </c>
      <c r="G49" s="29" t="str">
        <f>IF(ข้อมูลการรับรองให้จำหน่าย!T40="","","√")</f>
        <v>√</v>
      </c>
      <c r="H49" s="29" t="str">
        <f>IF(ข้อมูลการรับรองให้จำหน่าย!U40="","","√")</f>
        <v/>
      </c>
      <c r="I49" s="29" t="str">
        <f>IF(ข้อมูลการรับรองให้จำหน่าย!V40="","",ข้อมูลการรับรองให้จำหน่าย!V40)</f>
        <v xml:space="preserve">14/63/008713        </v>
      </c>
    </row>
    <row r="50" spans="1:9" x14ac:dyDescent="0.25">
      <c r="A50" s="28" t="str">
        <f>IF(ข้อมูลการรับรองให้จำหน่าย!I41="","",ข้อมูลการรับรองให้จำหน่าย!I41)</f>
        <v>05/11/2021</v>
      </c>
      <c r="B50" s="18" t="str">
        <f>IF(ข้อมูลการรับรองให้จำหน่าย!J41="","",ข้อมูลการรับรองให้จำหน่าย!J41)</f>
        <v xml:space="preserve">บมจ. สยามแม็คโคร (DC)               </v>
      </c>
      <c r="C50" s="18" t="str">
        <f>ข้อมูลการรับรองให้จำหน่าย!K41&amp;IF(ข้อมูลการรับรองให้จำหน่าย!L41="",""," ม. ")&amp;ข้อมูลการรับรองให้จำหน่าย!L41&amp;IF(ข้อมูลการรับรองให้จำหน่าย!M41="",""," ถ. ")&amp;ข้อมูลการรับรองให้จำหน่าย!M41&amp;IF(ข้อมูลการรับรองให้จำหน่าย!N41="",""," ต. ")&amp;ข้อมูลการรับรองให้จำหน่าย!N41&amp;IF(ข้อมูลการรับรองให้จำหน่าย!O41="",""," อ. ")&amp;ข้อมูลการรับรองให้จำหน่าย!O41&amp;IF(ข้อมูลการรับรองให้จำหน่าย!P41="",""," จ. ")&amp;ข้อมูลการรับรองให้จำหน่าย!P41</f>
        <v>6/1 ม. 1 ต. พะยอม อ. วังน้อย จ. พระนครศรีอยุธยา</v>
      </c>
      <c r="D50" s="29" t="str">
        <f>IF(ข้อมูลการรับรองให้จำหน่าย!Q41="","",ข้อมูลการรับรองให้จำหน่าย!Q41)</f>
        <v>เป็ด</v>
      </c>
      <c r="E50" s="25">
        <f>IF(ข้อมูลการรับรองให้จำหน่าย!R41="","",ข้อมูลการรับรองให้จำหน่าย!R41)</f>
        <v>0</v>
      </c>
      <c r="F50" s="25">
        <f>IF(ข้อมูลการรับรองให้จำหน่าย!S41="","",ข้อมูลการรับรองให้จำหน่าย!S41)</f>
        <v>684</v>
      </c>
      <c r="G50" s="29" t="str">
        <f>IF(ข้อมูลการรับรองให้จำหน่าย!T41="","","√")</f>
        <v>√</v>
      </c>
      <c r="H50" s="29" t="str">
        <f>IF(ข้อมูลการรับรองให้จำหน่าย!U41="","","√")</f>
        <v/>
      </c>
      <c r="I50" s="29" t="str">
        <f>IF(ข้อมูลการรับรองให้จำหน่าย!V41="","",ข้อมูลการรับรองให้จำหน่าย!V41)</f>
        <v xml:space="preserve">14/63/008714        </v>
      </c>
    </row>
    <row r="51" spans="1:9" x14ac:dyDescent="0.25">
      <c r="A51" s="28" t="str">
        <f>IF(ข้อมูลการรับรองให้จำหน่าย!I42="","",ข้อมูลการรับรองให้จำหน่าย!I42)</f>
        <v>05/11/2021</v>
      </c>
      <c r="B51" s="18" t="str">
        <f>IF(ข้อมูลการรับรองให้จำหน่าย!J42="","",ข้อมูลการรับรองให้จำหน่าย!J42)</f>
        <v xml:space="preserve">บมจ. สยามแม็คโคร (DC)               </v>
      </c>
      <c r="C51" s="18" t="str">
        <f>ข้อมูลการรับรองให้จำหน่าย!K42&amp;IF(ข้อมูลการรับรองให้จำหน่าย!L42="",""," ม. ")&amp;ข้อมูลการรับรองให้จำหน่าย!L42&amp;IF(ข้อมูลการรับรองให้จำหน่าย!M42="",""," ถ. ")&amp;ข้อมูลการรับรองให้จำหน่าย!M42&amp;IF(ข้อมูลการรับรองให้จำหน่าย!N42="",""," ต. ")&amp;ข้อมูลการรับรองให้จำหน่าย!N42&amp;IF(ข้อมูลการรับรองให้จำหน่าย!O42="",""," อ. ")&amp;ข้อมูลการรับรองให้จำหน่าย!O42&amp;IF(ข้อมูลการรับรองให้จำหน่าย!P42="",""," จ. ")&amp;ข้อมูลการรับรองให้จำหน่าย!P42</f>
        <v>6/1 ม. 1 ต. พะยอม อ. วังน้อย จ. พระนครศรีอยุธยา</v>
      </c>
      <c r="D51" s="29" t="str">
        <f>IF(ข้อมูลการรับรองให้จำหน่าย!Q42="","",ข้อมูลการรับรองให้จำหน่าย!Q42)</f>
        <v>เป็ด</v>
      </c>
      <c r="E51" s="25">
        <f>IF(ข้อมูลการรับรองให้จำหน่าย!R42="","",ข้อมูลการรับรองให้จำหน่าย!R42)</f>
        <v>0</v>
      </c>
      <c r="F51" s="25">
        <f>IF(ข้อมูลการรับรองให้จำหน่าย!S42="","",ข้อมูลการรับรองให้จำหน่าย!S42)</f>
        <v>300</v>
      </c>
      <c r="G51" s="29" t="str">
        <f>IF(ข้อมูลการรับรองให้จำหน่าย!T42="","","√")</f>
        <v>√</v>
      </c>
      <c r="H51" s="29" t="str">
        <f>IF(ข้อมูลการรับรองให้จำหน่าย!U42="","","√")</f>
        <v/>
      </c>
      <c r="I51" s="29" t="str">
        <f>IF(ข้อมูลการรับรองให้จำหน่าย!V42="","",ข้อมูลการรับรองให้จำหน่าย!V42)</f>
        <v xml:space="preserve">14/63/008715        </v>
      </c>
    </row>
    <row r="52" spans="1:9" x14ac:dyDescent="0.25">
      <c r="A52" s="30" t="str">
        <f>IF(ข้อมูลการรับรองให้จำหน่าย!I43="","",ข้อมูลการรับรองให้จำหน่าย!I43)</f>
        <v>05/11/2021</v>
      </c>
      <c r="B52" s="19" t="str">
        <f>IF(ข้อมูลการรับรองให้จำหน่าย!J43="","",ข้อมูลการรับรองให้จำหน่าย!J43)</f>
        <v xml:space="preserve">บมจ. สยามแม็คโคร (DC)               </v>
      </c>
      <c r="C52" s="19" t="str">
        <f>ข้อมูลการรับรองให้จำหน่าย!K43&amp;IF(ข้อมูลการรับรองให้จำหน่าย!L43="",""," ม. ")&amp;ข้อมูลการรับรองให้จำหน่าย!L43&amp;IF(ข้อมูลการรับรองให้จำหน่าย!M43="",""," ถ. ")&amp;ข้อมูลการรับรองให้จำหน่าย!M43&amp;IF(ข้อมูลการรับรองให้จำหน่าย!N43="",""," ต. ")&amp;ข้อมูลการรับรองให้จำหน่าย!N43&amp;IF(ข้อมูลการรับรองให้จำหน่าย!O43="",""," อ. ")&amp;ข้อมูลการรับรองให้จำหน่าย!O43&amp;IF(ข้อมูลการรับรองให้จำหน่าย!P43="",""," จ. ")&amp;ข้อมูลการรับรองให้จำหน่าย!P43</f>
        <v>6/1 ม. 1 ต. พะยอม อ. วังน้อย จ. พระนครศรีอยุธยา</v>
      </c>
      <c r="D52" s="31" t="str">
        <f>IF(ข้อมูลการรับรองให้จำหน่าย!Q43="","",ข้อมูลการรับรองให้จำหน่าย!Q43)</f>
        <v>เป็ด</v>
      </c>
      <c r="E52" s="26">
        <f>IF(ข้อมูลการรับรองให้จำหน่าย!R43="","",ข้อมูลการรับรองให้จำหน่าย!R43)</f>
        <v>70</v>
      </c>
      <c r="F52" s="26">
        <f>IF(ข้อมูลการรับรองให้จำหน่าย!S43="","",ข้อมูลการรับรองให้จำหน่าย!S43)</f>
        <v>221.72</v>
      </c>
      <c r="G52" s="31" t="str">
        <f>IF(ข้อมูลการรับรองให้จำหน่าย!T43="","","√")</f>
        <v>√</v>
      </c>
      <c r="H52" s="31" t="str">
        <f>IF(ข้อมูลการรับรองให้จำหน่าย!U43="","","√")</f>
        <v/>
      </c>
      <c r="I52" s="31" t="str">
        <f>IF(ข้อมูลการรับรองให้จำหน่าย!V43="","",ข้อมูลการรับรองให้จำหน่าย!V43)</f>
        <v xml:space="preserve">14/63/008716        </v>
      </c>
    </row>
    <row r="53" spans="1:9" x14ac:dyDescent="0.25">
      <c r="A53" s="30" t="str">
        <f>IF(ข้อมูลการรับรองให้จำหน่าย!I44="","",ข้อมูลการรับรองให้จำหน่าย!I44)</f>
        <v>05/11/2021</v>
      </c>
      <c r="B53" s="19" t="str">
        <f>IF(ข้อมูลการรับรองให้จำหน่าย!J44="","",ข้อมูลการรับรองให้จำหน่าย!J44)</f>
        <v xml:space="preserve">บมจ. สยามแม็คโคร คลังสินค้าอาหารสด  </v>
      </c>
      <c r="C53" s="19" t="str">
        <f>ข้อมูลการรับรองให้จำหน่าย!K44&amp;IF(ข้อมูลการรับรองให้จำหน่าย!L44="",""," ม. ")&amp;ข้อมูลการรับรองให้จำหน่าย!L44&amp;IF(ข้อมูลการรับรองให้จำหน่าย!M44="",""," ถ. ")&amp;ข้อมูลการรับรองให้จำหน่าย!M44&amp;IF(ข้อมูลการรับรองให้จำหน่าย!N44="",""," ต. ")&amp;ข้อมูลการรับรองให้จำหน่าย!N44&amp;IF(ข้อมูลการรับรองให้จำหน่าย!O44="",""," อ. ")&amp;ข้อมูลการรับรองให้จำหน่าย!O44&amp;IF(ข้อมูลการรับรองให้จำหน่าย!P44="",""," จ. ")&amp;ข้อมูลการรับรองให้จำหน่าย!P44</f>
        <v>ห้องเลขที่ W.1/1 เลขที่ 54/6 ม. 2 ต. กาหลง อ. เมืองสมุทรสาคร จ. ราชบุรี</v>
      </c>
      <c r="D53" s="31" t="str">
        <f>IF(ข้อมูลการรับรองให้จำหน่าย!Q44="","",ข้อมูลการรับรองให้จำหน่าย!Q44)</f>
        <v>เป็ด</v>
      </c>
      <c r="E53" s="26">
        <f>IF(ข้อมูลการรับรองให้จำหน่าย!R44="","",ข้อมูลการรับรองให้จำหน่าย!R44)</f>
        <v>660</v>
      </c>
      <c r="F53" s="26">
        <f>IF(ข้อมูลการรับรองให้จำหน่าย!S44="","",ข้อมูลการรับรองให้จำหน่าย!S44)</f>
        <v>3555.78</v>
      </c>
      <c r="G53" s="31" t="str">
        <f>IF(ข้อมูลการรับรองให้จำหน่าย!T44="","","√")</f>
        <v>√</v>
      </c>
      <c r="H53" s="31" t="str">
        <f>IF(ข้อมูลการรับรองให้จำหน่าย!U44="","","√")</f>
        <v/>
      </c>
      <c r="I53" s="31" t="str">
        <f>IF(ข้อมูลการรับรองให้จำหน่าย!V44="","",ข้อมูลการรับรองให้จำหน่าย!V44)</f>
        <v xml:space="preserve">14/63/008717        </v>
      </c>
    </row>
    <row r="54" spans="1:9" x14ac:dyDescent="0.25">
      <c r="A54" s="30" t="str">
        <f>IF(ข้อมูลการรับรองให้จำหน่าย!I45="","",ข้อมูลการรับรองให้จำหน่าย!I45)</f>
        <v>05/11/2021</v>
      </c>
      <c r="B54" s="19" t="str">
        <f>IF(ข้อมูลการรับรองให้จำหน่าย!J45="","",ข้อมูลการรับรองให้จำหน่าย!J45)</f>
        <v xml:space="preserve">บมจ. สยามแม็คโคร คลังสินค้าอาหารสด  </v>
      </c>
      <c r="C54" s="19" t="str">
        <f>ข้อมูลการรับรองให้จำหน่าย!K45&amp;IF(ข้อมูลการรับรองให้จำหน่าย!L45="",""," ม. ")&amp;ข้อมูลการรับรองให้จำหน่าย!L45&amp;IF(ข้อมูลการรับรองให้จำหน่าย!M45="",""," ถ. ")&amp;ข้อมูลการรับรองให้จำหน่าย!M45&amp;IF(ข้อมูลการรับรองให้จำหน่าย!N45="",""," ต. ")&amp;ข้อมูลการรับรองให้จำหน่าย!N45&amp;IF(ข้อมูลการรับรองให้จำหน่าย!O45="",""," อ. ")&amp;ข้อมูลการรับรองให้จำหน่าย!O45&amp;IF(ข้อมูลการรับรองให้จำหน่าย!P45="",""," จ. ")&amp;ข้อมูลการรับรองให้จำหน่าย!P45</f>
        <v>ห้องเลขที่ W.1/1 เลขที่ 54/6 ม. 2 ต. กาหลง อ. เมืองสมุทรสาคร จ. ราชบุรี</v>
      </c>
      <c r="D54" s="31" t="str">
        <f>IF(ข้อมูลการรับรองให้จำหน่าย!Q45="","",ข้อมูลการรับรองให้จำหน่าย!Q45)</f>
        <v>เป็ด</v>
      </c>
      <c r="E54" s="26">
        <f>IF(ข้อมูลการรับรองให้จำหน่าย!R45="","",ข้อมูลการรับรองให้จำหน่าย!R45)</f>
        <v>0</v>
      </c>
      <c r="F54" s="26">
        <f>IF(ข้อมูลการรับรองให้จำหน่าย!S45="","",ข้อมูลการรับรองให้จำหน่าย!S45)</f>
        <v>420</v>
      </c>
      <c r="G54" s="31" t="str">
        <f>IF(ข้อมูลการรับรองให้จำหน่าย!T45="","","√")</f>
        <v>√</v>
      </c>
      <c r="H54" s="31" t="str">
        <f>IF(ข้อมูลการรับรองให้จำหน่าย!U45="","","√")</f>
        <v/>
      </c>
      <c r="I54" s="31" t="str">
        <f>IF(ข้อมูลการรับรองให้จำหน่าย!V45="","",ข้อมูลการรับรองให้จำหน่าย!V45)</f>
        <v xml:space="preserve">14/63/008718        </v>
      </c>
    </row>
    <row r="55" spans="1:9" x14ac:dyDescent="0.25">
      <c r="A55" s="30" t="str">
        <f>IF(ข้อมูลการรับรองให้จำหน่าย!I46="","",ข้อมูลการรับรองให้จำหน่าย!I46)</f>
        <v>05/11/2021</v>
      </c>
      <c r="B55" s="19" t="str">
        <f>IF(ข้อมูลการรับรองให้จำหน่าย!J46="","",ข้อมูลการรับรองให้จำหน่าย!J46)</f>
        <v xml:space="preserve">บมจ. สยามแม็คโคร คลังสินค้าอาหารสด  </v>
      </c>
      <c r="C55" s="19" t="str">
        <f>ข้อมูลการรับรองให้จำหน่าย!K46&amp;IF(ข้อมูลการรับรองให้จำหน่าย!L46="",""," ม. ")&amp;ข้อมูลการรับรองให้จำหน่าย!L46&amp;IF(ข้อมูลการรับรองให้จำหน่าย!M46="",""," ถ. ")&amp;ข้อมูลการรับรองให้จำหน่าย!M46&amp;IF(ข้อมูลการรับรองให้จำหน่าย!N46="",""," ต. ")&amp;ข้อมูลการรับรองให้จำหน่าย!N46&amp;IF(ข้อมูลการรับรองให้จำหน่าย!O46="",""," อ. ")&amp;ข้อมูลการรับรองให้จำหน่าย!O46&amp;IF(ข้อมูลการรับรองให้จำหน่าย!P46="",""," จ. ")&amp;ข้อมูลการรับรองให้จำหน่าย!P46</f>
        <v>ห้องเลขที่ W.1/1 เลขที่ 54/6 ม. 2 ต. กาหลง อ. เมืองสมุทรสาคร จ. ราชบุรี</v>
      </c>
      <c r="D55" s="31" t="str">
        <f>IF(ข้อมูลการรับรองให้จำหน่าย!Q46="","",ข้อมูลการรับรองให้จำหน่าย!Q46)</f>
        <v>เป็ด</v>
      </c>
      <c r="E55" s="26">
        <f>IF(ข้อมูลการรับรองให้จำหน่าย!R46="","",ข้อมูลการรับรองให้จำหน่าย!R46)</f>
        <v>0</v>
      </c>
      <c r="F55" s="26">
        <f>IF(ข้อมูลการรับรองให้จำหน่าย!S46="","",ข้อมูลการรับรองให้จำหน่าย!S46)</f>
        <v>300</v>
      </c>
      <c r="G55" s="31" t="str">
        <f>IF(ข้อมูลการรับรองให้จำหน่าย!T46="","","√")</f>
        <v>√</v>
      </c>
      <c r="H55" s="31" t="str">
        <f>IF(ข้อมูลการรับรองให้จำหน่าย!U46="","","√")</f>
        <v/>
      </c>
      <c r="I55" s="31" t="str">
        <f>IF(ข้อมูลการรับรองให้จำหน่าย!V46="","",ข้อมูลการรับรองให้จำหน่าย!V46)</f>
        <v xml:space="preserve">14/63/008719        </v>
      </c>
    </row>
    <row r="56" spans="1:9" x14ac:dyDescent="0.25">
      <c r="A56" s="30" t="str">
        <f>IF(ข้อมูลการรับรองให้จำหน่าย!I47="","",ข้อมูลการรับรองให้จำหน่าย!I47)</f>
        <v>05/11/2021</v>
      </c>
      <c r="B56" s="19" t="str">
        <f>IF(ข้อมูลการรับรองให้จำหน่าย!J47="","",ข้อมูลการรับรองให้จำหน่าย!J47)</f>
        <v xml:space="preserve">บมจ. สยามแม็คโคร คลังสินค้าอาหารสด  </v>
      </c>
      <c r="C56" s="19" t="str">
        <f>ข้อมูลการรับรองให้จำหน่าย!K47&amp;IF(ข้อมูลการรับรองให้จำหน่าย!L47="",""," ม. ")&amp;ข้อมูลการรับรองให้จำหน่าย!L47&amp;IF(ข้อมูลการรับรองให้จำหน่าย!M47="",""," ถ. ")&amp;ข้อมูลการรับรองให้จำหน่าย!M47&amp;IF(ข้อมูลการรับรองให้จำหน่าย!N47="",""," ต. ")&amp;ข้อมูลการรับรองให้จำหน่าย!N47&amp;IF(ข้อมูลการรับรองให้จำหน่าย!O47="",""," อ. ")&amp;ข้อมูลการรับรองให้จำหน่าย!O47&amp;IF(ข้อมูลการรับรองให้จำหน่าย!P47="",""," จ. ")&amp;ข้อมูลการรับรองให้จำหน่าย!P47</f>
        <v>ห้องเลขที่ W.1/1 เลขที่ 54/6 ม. 2 ต. กาหลง อ. เมืองสมุทรสาคร จ. ราชบุรี</v>
      </c>
      <c r="D56" s="31" t="str">
        <f>IF(ข้อมูลการรับรองให้จำหน่าย!Q47="","",ข้อมูลการรับรองให้จำหน่าย!Q47)</f>
        <v>เป็ด</v>
      </c>
      <c r="E56" s="26">
        <f>IF(ข้อมูลการรับรองให้จำหน่าย!R47="","",ข้อมูลการรับรองให้จำหน่าย!R47)</f>
        <v>0</v>
      </c>
      <c r="F56" s="26">
        <f>IF(ข้อมูลการรับรองให้จำหน่าย!S47="","",ข้อมูลการรับรองให้จำหน่าย!S47)</f>
        <v>516</v>
      </c>
      <c r="G56" s="31" t="str">
        <f>IF(ข้อมูลการรับรองให้จำหน่าย!T47="","","√")</f>
        <v>√</v>
      </c>
      <c r="H56" s="31" t="str">
        <f>IF(ข้อมูลการรับรองให้จำหน่าย!U47="","","√")</f>
        <v/>
      </c>
      <c r="I56" s="31" t="str">
        <f>IF(ข้อมูลการรับรองให้จำหน่าย!V47="","",ข้อมูลการรับรองให้จำหน่าย!V47)</f>
        <v xml:space="preserve">14/63/008720        </v>
      </c>
    </row>
    <row r="57" spans="1:9" x14ac:dyDescent="0.25">
      <c r="A57" s="30" t="str">
        <f>IF(ข้อมูลการรับรองให้จำหน่าย!I48="","",ข้อมูลการรับรองให้จำหน่าย!I48)</f>
        <v>06/11/2021</v>
      </c>
      <c r="B57" s="19" t="str">
        <f>IF(ข้อมูลการรับรองให้จำหน่าย!J48="","",ข้อมูลการรับรองให้จำหน่าย!J48)</f>
        <v xml:space="preserve">บมจ. สยามแม็คโคร (DC)               </v>
      </c>
      <c r="C57" s="19" t="str">
        <f>ข้อมูลการรับรองให้จำหน่าย!K48&amp;IF(ข้อมูลการรับรองให้จำหน่าย!L48="",""," ม. ")&amp;ข้อมูลการรับรองให้จำหน่าย!L48&amp;IF(ข้อมูลการรับรองให้จำหน่าย!M48="",""," ถ. ")&amp;ข้อมูลการรับรองให้จำหน่าย!M48&amp;IF(ข้อมูลการรับรองให้จำหน่าย!N48="",""," ต. ")&amp;ข้อมูลการรับรองให้จำหน่าย!N48&amp;IF(ข้อมูลการรับรองให้จำหน่าย!O48="",""," อ. ")&amp;ข้อมูลการรับรองให้จำหน่าย!O48&amp;IF(ข้อมูลการรับรองให้จำหน่าย!P48="",""," จ. ")&amp;ข้อมูลการรับรองให้จำหน่าย!P48</f>
        <v>6/1 ม. 1 ต. พะยอม อ. วังน้อย จ. พระนครศรีอยุธยา</v>
      </c>
      <c r="D57" s="31" t="str">
        <f>IF(ข้อมูลการรับรองให้จำหน่าย!Q48="","",ข้อมูลการรับรองให้จำหน่าย!Q48)</f>
        <v>เป็ด</v>
      </c>
      <c r="E57" s="26">
        <f>IF(ข้อมูลการรับรองให้จำหน่าย!R48="","",ข้อมูลการรับรองให้จำหน่าย!R48)</f>
        <v>85</v>
      </c>
      <c r="F57" s="26">
        <f>IF(ข้อมูลการรับรองให้จำหน่าย!S48="","",ข้อมูลการรับรองให้จำหน่าย!S48)</f>
        <v>266.37</v>
      </c>
      <c r="G57" s="31" t="str">
        <f>IF(ข้อมูลการรับรองให้จำหน่าย!T48="","","√")</f>
        <v>√</v>
      </c>
      <c r="H57" s="31" t="str">
        <f>IF(ข้อมูลการรับรองให้จำหน่าย!U48="","","√")</f>
        <v/>
      </c>
      <c r="I57" s="31" t="str">
        <f>IF(ข้อมูลการรับรองให้จำหน่าย!V48="","",ข้อมูลการรับรองให้จำหน่าย!V48)</f>
        <v xml:space="preserve">14/63/008721        </v>
      </c>
    </row>
    <row r="58" spans="1:9" x14ac:dyDescent="0.25">
      <c r="A58" s="30" t="str">
        <f>IF(ข้อมูลการรับรองให้จำหน่าย!I49="","",ข้อมูลการรับรองให้จำหน่าย!I49)</f>
        <v>06/11/2021</v>
      </c>
      <c r="B58" s="19" t="str">
        <f>IF(ข้อมูลการรับรองให้จำหน่าย!J49="","",ข้อมูลการรับรองให้จำหน่าย!J49)</f>
        <v xml:space="preserve">บมจ. สยามแม็คโคร (DC)               </v>
      </c>
      <c r="C58" s="19" t="str">
        <f>ข้อมูลการรับรองให้จำหน่าย!K49&amp;IF(ข้อมูลการรับรองให้จำหน่าย!L49="",""," ม. ")&amp;ข้อมูลการรับรองให้จำหน่าย!L49&amp;IF(ข้อมูลการรับรองให้จำหน่าย!M49="",""," ถ. ")&amp;ข้อมูลการรับรองให้จำหน่าย!M49&amp;IF(ข้อมูลการรับรองให้จำหน่าย!N49="",""," ต. ")&amp;ข้อมูลการรับรองให้จำหน่าย!N49&amp;IF(ข้อมูลการรับรองให้จำหน่าย!O49="",""," อ. ")&amp;ข้อมูลการรับรองให้จำหน่าย!O49&amp;IF(ข้อมูลการรับรองให้จำหน่าย!P49="",""," จ. ")&amp;ข้อมูลการรับรองให้จำหน่าย!P49</f>
        <v>6/1 ม. 1 ต. พะยอม อ. วังน้อย จ. พระนครศรีอยุธยา</v>
      </c>
      <c r="D58" s="31" t="str">
        <f>IF(ข้อมูลการรับรองให้จำหน่าย!Q49="","",ข้อมูลการรับรองให้จำหน่าย!Q49)</f>
        <v>เป็ด</v>
      </c>
      <c r="E58" s="26">
        <f>IF(ข้อมูลการรับรองให้จำหน่าย!R49="","",ข้อมูลการรับรองให้จำหน่าย!R49)</f>
        <v>0</v>
      </c>
      <c r="F58" s="26">
        <f>IF(ข้อมูลการรับรองให้จำหน่าย!S49="","",ข้อมูลการรับรองให้จำหน่าย!S49)</f>
        <v>24</v>
      </c>
      <c r="G58" s="31" t="str">
        <f>IF(ข้อมูลการรับรองให้จำหน่าย!T49="","","√")</f>
        <v>√</v>
      </c>
      <c r="H58" s="31" t="str">
        <f>IF(ข้อมูลการรับรองให้จำหน่าย!U49="","","√")</f>
        <v/>
      </c>
      <c r="I58" s="31" t="str">
        <f>IF(ข้อมูลการรับรองให้จำหน่าย!V49="","",ข้อมูลการรับรองให้จำหน่าย!V49)</f>
        <v xml:space="preserve">14/63/008722        </v>
      </c>
    </row>
    <row r="59" spans="1:9" x14ac:dyDescent="0.25">
      <c r="A59" s="30" t="str">
        <f>IF(ข้อมูลการรับรองให้จำหน่าย!I50="","",ข้อมูลการรับรองให้จำหน่าย!I50)</f>
        <v>06/11/2021</v>
      </c>
      <c r="B59" s="19" t="str">
        <f>IF(ข้อมูลการรับรองให้จำหน่าย!J50="","",ข้อมูลการรับรองให้จำหน่าย!J50)</f>
        <v xml:space="preserve">บมจ. สยามแม็คโคร (DC)               </v>
      </c>
      <c r="C59" s="19" t="str">
        <f>ข้อมูลการรับรองให้จำหน่าย!K50&amp;IF(ข้อมูลการรับรองให้จำหน่าย!L50="",""," ม. ")&amp;ข้อมูลการรับรองให้จำหน่าย!L50&amp;IF(ข้อมูลการรับรองให้จำหน่าย!M50="",""," ถ. ")&amp;ข้อมูลการรับรองให้จำหน่าย!M50&amp;IF(ข้อมูลการรับรองให้จำหน่าย!N50="",""," ต. ")&amp;ข้อมูลการรับรองให้จำหน่าย!N50&amp;IF(ข้อมูลการรับรองให้จำหน่าย!O50="",""," อ. ")&amp;ข้อมูลการรับรองให้จำหน่าย!O50&amp;IF(ข้อมูลการรับรองให้จำหน่าย!P50="",""," จ. ")&amp;ข้อมูลการรับรองให้จำหน่าย!P50</f>
        <v>6/1 ม. 1 ต. พะยอม อ. วังน้อย จ. พระนครศรีอยุธยา</v>
      </c>
      <c r="D59" s="31" t="str">
        <f>IF(ข้อมูลการรับรองให้จำหน่าย!Q50="","",ข้อมูลการรับรองให้จำหน่าย!Q50)</f>
        <v>เป็ด</v>
      </c>
      <c r="E59" s="26">
        <f>IF(ข้อมูลการรับรองให้จำหน่าย!R50="","",ข้อมูลการรับรองให้จำหน่าย!R50)</f>
        <v>285</v>
      </c>
      <c r="F59" s="26">
        <f>IF(ข้อมูลการรับรองให้จำหน่าย!S50="","",ข้อมูลการรับรองให้จำหน่าย!S50)</f>
        <v>3023.58</v>
      </c>
      <c r="G59" s="31" t="str">
        <f>IF(ข้อมูลการรับรองให้จำหน่าย!T50="","","√")</f>
        <v>√</v>
      </c>
      <c r="H59" s="31" t="str">
        <f>IF(ข้อมูลการรับรองให้จำหน่าย!U50="","","√")</f>
        <v/>
      </c>
      <c r="I59" s="31" t="str">
        <f>IF(ข้อมูลการรับรองให้จำหน่าย!V50="","",ข้อมูลการรับรองให้จำหน่าย!V50)</f>
        <v xml:space="preserve">14/63/008723        </v>
      </c>
    </row>
    <row r="60" spans="1:9" x14ac:dyDescent="0.25">
      <c r="A60" s="30" t="str">
        <f>IF(ข้อมูลการรับรองให้จำหน่าย!I51="","",ข้อมูลการรับรองให้จำหน่าย!I51)</f>
        <v>07/11/2021</v>
      </c>
      <c r="B60" s="19" t="str">
        <f>IF(ข้อมูลการรับรองให้จำหน่าย!J51="","",ข้อมูลการรับรองให้จำหน่าย!J51)</f>
        <v xml:space="preserve">บมจ. สยามแม็คโคร คลังสินค้าอาหารสด  </v>
      </c>
      <c r="C60" s="19" t="str">
        <f>ข้อมูลการรับรองให้จำหน่าย!K51&amp;IF(ข้อมูลการรับรองให้จำหน่าย!L51="",""," ม. ")&amp;ข้อมูลการรับรองให้จำหน่าย!L51&amp;IF(ข้อมูลการรับรองให้จำหน่าย!M51="",""," ถ. ")&amp;ข้อมูลการรับรองให้จำหน่าย!M51&amp;IF(ข้อมูลการรับรองให้จำหน่าย!N51="",""," ต. ")&amp;ข้อมูลการรับรองให้จำหน่าย!N51&amp;IF(ข้อมูลการรับรองให้จำหน่าย!O51="",""," อ. ")&amp;ข้อมูลการรับรองให้จำหน่าย!O51&amp;IF(ข้อมูลการรับรองให้จำหน่าย!P51="",""," จ. ")&amp;ข้อมูลการรับรองให้จำหน่าย!P51</f>
        <v>ห้องเลขที่ W.1/1 เลขที่ 54/6 ม. 2 ต. กาหลง อ. เมืองสมุทรสาคร จ. ราชบุรี</v>
      </c>
      <c r="D60" s="31" t="str">
        <f>IF(ข้อมูลการรับรองให้จำหน่าย!Q51="","",ข้อมูลการรับรองให้จำหน่าย!Q51)</f>
        <v>เป็ด</v>
      </c>
      <c r="E60" s="26">
        <f>IF(ข้อมูลการรับรองให้จำหน่าย!R51="","",ข้อมูลการรับรองให้จำหน่าย!R51)</f>
        <v>0</v>
      </c>
      <c r="F60" s="26">
        <f>IF(ข้อมูลการรับรองให้จำหน่าย!S51="","",ข้อมูลการรับรองให้จำหน่าย!S51)</f>
        <v>60</v>
      </c>
      <c r="G60" s="31" t="str">
        <f>IF(ข้อมูลการรับรองให้จำหน่าย!T51="","","√")</f>
        <v>√</v>
      </c>
      <c r="H60" s="31" t="str">
        <f>IF(ข้อมูลการรับรองให้จำหน่าย!U51="","","√")</f>
        <v/>
      </c>
      <c r="I60" s="31" t="str">
        <f>IF(ข้อมูลการรับรองให้จำหน่าย!V51="","",ข้อมูลการรับรองให้จำหน่าย!V51)</f>
        <v xml:space="preserve">14/63/008724        </v>
      </c>
    </row>
    <row r="61" spans="1:9" x14ac:dyDescent="0.25">
      <c r="A61" s="30" t="str">
        <f>IF(ข้อมูลการรับรองให้จำหน่าย!I52="","",ข้อมูลการรับรองให้จำหน่าย!I52)</f>
        <v>07/11/2021</v>
      </c>
      <c r="B61" s="19" t="str">
        <f>IF(ข้อมูลการรับรองให้จำหน่าย!J52="","",ข้อมูลการรับรองให้จำหน่าย!J52)</f>
        <v xml:space="preserve">บมจ. สยามแม็คโคร คลังสินค้าอาหารสด  </v>
      </c>
      <c r="C61" s="19" t="str">
        <f>ข้อมูลการรับรองให้จำหน่าย!K52&amp;IF(ข้อมูลการรับรองให้จำหน่าย!L52="",""," ม. ")&amp;ข้อมูลการรับรองให้จำหน่าย!L52&amp;IF(ข้อมูลการรับรองให้จำหน่าย!M52="",""," ถ. ")&amp;ข้อมูลการรับรองให้จำหน่าย!M52&amp;IF(ข้อมูลการรับรองให้จำหน่าย!N52="",""," ต. ")&amp;ข้อมูลการรับรองให้จำหน่าย!N52&amp;IF(ข้อมูลการรับรองให้จำหน่าย!O52="",""," อ. ")&amp;ข้อมูลการรับรองให้จำหน่าย!O52&amp;IF(ข้อมูลการรับรองให้จำหน่าย!P52="",""," จ. ")&amp;ข้อมูลการรับรองให้จำหน่าย!P52</f>
        <v>ห้องเลขที่ W.1/1 เลขที่ 54/6 ม. 2 ต. กาหลง อ. เมืองสมุทรสาคร จ. ราชบุรี</v>
      </c>
      <c r="D61" s="31" t="str">
        <f>IF(ข้อมูลการรับรองให้จำหน่าย!Q52="","",ข้อมูลการรับรองให้จำหน่าย!Q52)</f>
        <v>เป็ด</v>
      </c>
      <c r="E61" s="26">
        <f>IF(ข้อมูลการรับรองให้จำหน่าย!R52="","",ข้อมูลการรับรองให้จำหน่าย!R52)</f>
        <v>1080</v>
      </c>
      <c r="F61" s="26">
        <f>IF(ข้อมูลการรับรองให้จำหน่าย!S52="","",ข้อมูลการรับรองให้จำหน่าย!S52)</f>
        <v>5135.53</v>
      </c>
      <c r="G61" s="31" t="str">
        <f>IF(ข้อมูลการรับรองให้จำหน่าย!T52="","","√")</f>
        <v>√</v>
      </c>
      <c r="H61" s="31" t="str">
        <f>IF(ข้อมูลการรับรองให้จำหน่าย!U52="","","√")</f>
        <v/>
      </c>
      <c r="I61" s="31" t="str">
        <f>IF(ข้อมูลการรับรองให้จำหน่าย!V52="","",ข้อมูลการรับรองให้จำหน่าย!V52)</f>
        <v xml:space="preserve">14/63/008725        </v>
      </c>
    </row>
    <row r="62" spans="1:9" x14ac:dyDescent="0.25">
      <c r="A62" s="30" t="str">
        <f>IF(ข้อมูลการรับรองให้จำหน่าย!I53="","",ข้อมูลการรับรองให้จำหน่าย!I53)</f>
        <v>07/11/2021</v>
      </c>
      <c r="B62" s="19" t="str">
        <f>IF(ข้อมูลการรับรองให้จำหน่าย!J53="","",ข้อมูลการรับรองให้จำหน่าย!J53)</f>
        <v xml:space="preserve">บมจ. สยามแม็คโคร คลังสินค้าอาหารสด  </v>
      </c>
      <c r="C62" s="19" t="str">
        <f>ข้อมูลการรับรองให้จำหน่าย!K53&amp;IF(ข้อมูลการรับรองให้จำหน่าย!L53="",""," ม. ")&amp;ข้อมูลการรับรองให้จำหน่าย!L53&amp;IF(ข้อมูลการรับรองให้จำหน่าย!M53="",""," ถ. ")&amp;ข้อมูลการรับรองให้จำหน่าย!M53&amp;IF(ข้อมูลการรับรองให้จำหน่าย!N53="",""," ต. ")&amp;ข้อมูลการรับรองให้จำหน่าย!N53&amp;IF(ข้อมูลการรับรองให้จำหน่าย!O53="",""," อ. ")&amp;ข้อมูลการรับรองให้จำหน่าย!O53&amp;IF(ข้อมูลการรับรองให้จำหน่าย!P53="",""," จ. ")&amp;ข้อมูลการรับรองให้จำหน่าย!P53</f>
        <v>ห้องเลขที่ W.1/1 เลขที่ 54/6 ม. 2 ต. กาหลง อ. เมืองสมุทรสาคร จ. ราชบุรี</v>
      </c>
      <c r="D62" s="31" t="str">
        <f>IF(ข้อมูลการรับรองให้จำหน่าย!Q53="","",ข้อมูลการรับรองให้จำหน่าย!Q53)</f>
        <v>เป็ด</v>
      </c>
      <c r="E62" s="26">
        <f>IF(ข้อมูลการรับรองให้จำหน่าย!R53="","",ข้อมูลการรับรองให้จำหน่าย!R53)</f>
        <v>0</v>
      </c>
      <c r="F62" s="26">
        <f>IF(ข้อมูลการรับรองให้จำหน่าย!S53="","",ข้อมูลการรับรองให้จำหน่าย!S53)</f>
        <v>456</v>
      </c>
      <c r="G62" s="31" t="str">
        <f>IF(ข้อมูลการรับรองให้จำหน่าย!T53="","","√")</f>
        <v>√</v>
      </c>
      <c r="H62" s="31" t="str">
        <f>IF(ข้อมูลการรับรองให้จำหน่าย!U53="","","√")</f>
        <v/>
      </c>
      <c r="I62" s="31" t="str">
        <f>IF(ข้อมูลการรับรองให้จำหน่าย!V53="","",ข้อมูลการรับรองให้จำหน่าย!V53)</f>
        <v xml:space="preserve">14/63/008726        </v>
      </c>
    </row>
    <row r="63" spans="1:9" x14ac:dyDescent="0.25">
      <c r="A63" s="30" t="str">
        <f>IF(ข้อมูลการรับรองให้จำหน่าย!I54="","",ข้อมูลการรับรองให้จำหน่าย!I54)</f>
        <v>08/11/2021</v>
      </c>
      <c r="B63" s="19" t="str">
        <f>IF(ข้อมูลการรับรองให้จำหน่าย!J54="","",ข้อมูลการรับรองให้จำหน่าย!J54)</f>
        <v xml:space="preserve">บมจ. สยามแม็คโคร (DC)               </v>
      </c>
      <c r="C63" s="19" t="str">
        <f>ข้อมูลการรับรองให้จำหน่าย!K54&amp;IF(ข้อมูลการรับรองให้จำหน่าย!L54="",""," ม. ")&amp;ข้อมูลการรับรองให้จำหน่าย!L54&amp;IF(ข้อมูลการรับรองให้จำหน่าย!M54="",""," ถ. ")&amp;ข้อมูลการรับรองให้จำหน่าย!M54&amp;IF(ข้อมูลการรับรองให้จำหน่าย!N54="",""," ต. ")&amp;ข้อมูลการรับรองให้จำหน่าย!N54&amp;IF(ข้อมูลการรับรองให้จำหน่าย!O54="",""," อ. ")&amp;ข้อมูลการรับรองให้จำหน่าย!O54&amp;IF(ข้อมูลการรับรองให้จำหน่าย!P54="",""," จ. ")&amp;ข้อมูลการรับรองให้จำหน่าย!P54</f>
        <v>6/1 ม. 1 ต. พะยอม อ. วังน้อย จ. พระนครศรีอยุธยา</v>
      </c>
      <c r="D63" s="31" t="str">
        <f>IF(ข้อมูลการรับรองให้จำหน่าย!Q54="","",ข้อมูลการรับรองให้จำหน่าย!Q54)</f>
        <v>เป็ด</v>
      </c>
      <c r="E63" s="26">
        <f>IF(ข้อมูลการรับรองให้จำหน่าย!R54="","",ข้อมูลการรับรองให้จำหน่าย!R54)</f>
        <v>0</v>
      </c>
      <c r="F63" s="26">
        <f>IF(ข้อมูลการรับรองให้จำหน่าย!S54="","",ข้อมูลการรับรองให้จำหน่าย!S54)</f>
        <v>660</v>
      </c>
      <c r="G63" s="31" t="str">
        <f>IF(ข้อมูลการรับรองให้จำหน่าย!T54="","","√")</f>
        <v>√</v>
      </c>
      <c r="H63" s="31" t="str">
        <f>IF(ข้อมูลการรับรองให้จำหน่าย!U54="","","√")</f>
        <v/>
      </c>
      <c r="I63" s="31" t="str">
        <f>IF(ข้อมูลการรับรองให้จำหน่าย!V54="","",ข้อมูลการรับรองให้จำหน่าย!V54)</f>
        <v xml:space="preserve">14/63/008727        </v>
      </c>
    </row>
    <row r="64" spans="1:9" x14ac:dyDescent="0.25">
      <c r="A64" s="30" t="str">
        <f>IF(ข้อมูลการรับรองให้จำหน่าย!I55="","",ข้อมูลการรับรองให้จำหน่าย!I55)</f>
        <v>08/11/2021</v>
      </c>
      <c r="B64" s="19" t="str">
        <f>IF(ข้อมูลการรับรองให้จำหน่าย!J55="","",ข้อมูลการรับรองให้จำหน่าย!J55)</f>
        <v xml:space="preserve">บมจ. สยามแม็คโคร (DC)               </v>
      </c>
      <c r="C64" s="19" t="str">
        <f>ข้อมูลการรับรองให้จำหน่าย!K55&amp;IF(ข้อมูลการรับรองให้จำหน่าย!L55="",""," ม. ")&amp;ข้อมูลการรับรองให้จำหน่าย!L55&amp;IF(ข้อมูลการรับรองให้จำหน่าย!M55="",""," ถ. ")&amp;ข้อมูลการรับรองให้จำหน่าย!M55&amp;IF(ข้อมูลการรับรองให้จำหน่าย!N55="",""," ต. ")&amp;ข้อมูลการรับรองให้จำหน่าย!N55&amp;IF(ข้อมูลการรับรองให้จำหน่าย!O55="",""," อ. ")&amp;ข้อมูลการรับรองให้จำหน่าย!O55&amp;IF(ข้อมูลการรับรองให้จำหน่าย!P55="",""," จ. ")&amp;ข้อมูลการรับรองให้จำหน่าย!P55</f>
        <v>6/1 ม. 1 ต. พะยอม อ. วังน้อย จ. พระนครศรีอยุธยา</v>
      </c>
      <c r="D64" s="31" t="str">
        <f>IF(ข้อมูลการรับรองให้จำหน่าย!Q55="","",ข้อมูลการรับรองให้จำหน่าย!Q55)</f>
        <v>เป็ด</v>
      </c>
      <c r="E64" s="26">
        <f>IF(ข้อมูลการรับรองให้จำหน่าย!R55="","",ข้อมูลการรับรองให้จำหน่าย!R55)</f>
        <v>0</v>
      </c>
      <c r="F64" s="26">
        <f>IF(ข้อมูลการรับรองให้จำหน่าย!S55="","",ข้อมูลการรับรองให้จำหน่าย!S55)</f>
        <v>420</v>
      </c>
      <c r="G64" s="31" t="str">
        <f>IF(ข้อมูลการรับรองให้จำหน่าย!T55="","","√")</f>
        <v>√</v>
      </c>
      <c r="H64" s="31" t="str">
        <f>IF(ข้อมูลการรับรองให้จำหน่าย!U55="","","√")</f>
        <v/>
      </c>
      <c r="I64" s="31" t="str">
        <f>IF(ข้อมูลการรับรองให้จำหน่าย!V55="","",ข้อมูลการรับรองให้จำหน่าย!V55)</f>
        <v xml:space="preserve">14/63/008728        </v>
      </c>
    </row>
    <row r="65" spans="1:9" x14ac:dyDescent="0.25">
      <c r="A65" s="30" t="str">
        <f>IF(ข้อมูลการรับรองให้จำหน่าย!I56="","",ข้อมูลการรับรองให้จำหน่าย!I56)</f>
        <v>08/11/2021</v>
      </c>
      <c r="B65" s="19" t="str">
        <f>IF(ข้อมูลการรับรองให้จำหน่าย!J56="","",ข้อมูลการรับรองให้จำหน่าย!J56)</f>
        <v xml:space="preserve">บมจ. สยามแม็คโคร (DC)               </v>
      </c>
      <c r="C65" s="19" t="str">
        <f>ข้อมูลการรับรองให้จำหน่าย!K56&amp;IF(ข้อมูลการรับรองให้จำหน่าย!L56="",""," ม. ")&amp;ข้อมูลการรับรองให้จำหน่าย!L56&amp;IF(ข้อมูลการรับรองให้จำหน่าย!M56="",""," ถ. ")&amp;ข้อมูลการรับรองให้จำหน่าย!M56&amp;IF(ข้อมูลการรับรองให้จำหน่าย!N56="",""," ต. ")&amp;ข้อมูลการรับรองให้จำหน่าย!N56&amp;IF(ข้อมูลการรับรองให้จำหน่าย!O56="",""," อ. ")&amp;ข้อมูลการรับรองให้จำหน่าย!O56&amp;IF(ข้อมูลการรับรองให้จำหน่าย!P56="",""," จ. ")&amp;ข้อมูลการรับรองให้จำหน่าย!P56</f>
        <v>6/1 ม. 1 ต. พะยอม อ. วังน้อย จ. พระนครศรีอยุธยา</v>
      </c>
      <c r="D65" s="31" t="str">
        <f>IF(ข้อมูลการรับรองให้จำหน่าย!Q56="","",ข้อมูลการรับรองให้จำหน่าย!Q56)</f>
        <v>เป็ด</v>
      </c>
      <c r="E65" s="26">
        <f>IF(ข้อมูลการรับรองให้จำหน่าย!R56="","",ข้อมูลการรับรองให้จำหน่าย!R56)</f>
        <v>165</v>
      </c>
      <c r="F65" s="26">
        <f>IF(ข้อมูลการรับรองให้จำหน่าย!S56="","",ข้อมูลการรับรองให้จำหน่าย!S56)</f>
        <v>1522.11</v>
      </c>
      <c r="G65" s="31" t="str">
        <f>IF(ข้อมูลการรับรองให้จำหน่าย!T56="","","√")</f>
        <v>√</v>
      </c>
      <c r="H65" s="31" t="str">
        <f>IF(ข้อมูลการรับรองให้จำหน่าย!U56="","","√")</f>
        <v/>
      </c>
      <c r="I65" s="31" t="str">
        <f>IF(ข้อมูลการรับรองให้จำหน่าย!V56="","",ข้อมูลการรับรองให้จำหน่าย!V56)</f>
        <v xml:space="preserve">14/63/008729        </v>
      </c>
    </row>
    <row r="66" spans="1:9" x14ac:dyDescent="0.25">
      <c r="A66" s="30" t="str">
        <f>IF(ข้อมูลการรับรองให้จำหน่าย!I57="","",ข้อมูลการรับรองให้จำหน่าย!I57)</f>
        <v>08/11/2021</v>
      </c>
      <c r="B66" s="19" t="str">
        <f>IF(ข้อมูลการรับรองให้จำหน่าย!J57="","",ข้อมูลการรับรองให้จำหน่าย!J57)</f>
        <v>บมจ บิ๊กซี ซูเปอร์เซ็นเตอร์ (ศูนย์กร</v>
      </c>
      <c r="C66" s="19" t="str">
        <f>ข้อมูลการรับรองให้จำหน่าย!K57&amp;IF(ข้อมูลการรับรองให้จำหน่าย!L57="",""," ม. ")&amp;ข้อมูลการรับรองให้จำหน่าย!L57&amp;IF(ข้อมูลการรับรองให้จำหน่าย!M57="",""," ถ. ")&amp;ข้อมูลการรับรองให้จำหน่าย!M57&amp;IF(ข้อมูลการรับรองให้จำหน่าย!N57="",""," ต. ")&amp;ข้อมูลการรับรองให้จำหน่าย!N57&amp;IF(ข้อมูลการรับรองให้จำหน่าย!O57="",""," อ. ")&amp;ข้อมูลการรับรองให้จำหน่าย!O57&amp;IF(ข้อมูลการรับรองให้จำหน่าย!P57="",""," จ. ")&amp;ข้อมูลการรับรองให้จำหน่าย!P57</f>
        <v>99/7 ม. 1 ต. คลองเปรง อ. เมืองฉะเชิงเทรา จ. ฉะเชิงเทรา</v>
      </c>
      <c r="D66" s="31" t="str">
        <f>IF(ข้อมูลการรับรองให้จำหน่าย!Q57="","",ข้อมูลการรับรองให้จำหน่าย!Q57)</f>
        <v>เป็ด</v>
      </c>
      <c r="E66" s="26">
        <f>IF(ข้อมูลการรับรองให้จำหน่าย!R57="","",ข้อมูลการรับรองให้จำหน่าย!R57)</f>
        <v>0</v>
      </c>
      <c r="F66" s="26">
        <f>IF(ข้อมูลการรับรองให้จำหน่าย!S57="","",ข้อมูลการรับรองให้จำหน่าย!S57)</f>
        <v>16</v>
      </c>
      <c r="G66" s="31" t="str">
        <f>IF(ข้อมูลการรับรองให้จำหน่าย!T57="","","√")</f>
        <v>√</v>
      </c>
      <c r="H66" s="31" t="str">
        <f>IF(ข้อมูลการรับรองให้จำหน่าย!U57="","","√")</f>
        <v/>
      </c>
      <c r="I66" s="31" t="str">
        <f>IF(ข้อมูลการรับรองให้จำหน่าย!V57="","",ข้อมูลการรับรองให้จำหน่าย!V57)</f>
        <v xml:space="preserve">14/63/008730        </v>
      </c>
    </row>
    <row r="67" spans="1:9" x14ac:dyDescent="0.25">
      <c r="A67" s="30" t="str">
        <f>IF(ข้อมูลการรับรองให้จำหน่าย!I58="","",ข้อมูลการรับรองให้จำหน่าย!I58)</f>
        <v>08/11/2021</v>
      </c>
      <c r="B67" s="19" t="str">
        <f>IF(ข้อมูลการรับรองให้จำหน่าย!J58="","",ข้อมูลการรับรองให้จำหน่าย!J58)</f>
        <v>บมจ บิ๊กซี ซูเปอร์เซ็นเตอร์ (ศูนย์กร</v>
      </c>
      <c r="C67" s="19" t="str">
        <f>ข้อมูลการรับรองให้จำหน่าย!K58&amp;IF(ข้อมูลการรับรองให้จำหน่าย!L58="",""," ม. ")&amp;ข้อมูลการรับรองให้จำหน่าย!L58&amp;IF(ข้อมูลการรับรองให้จำหน่าย!M58="",""," ถ. ")&amp;ข้อมูลการรับรองให้จำหน่าย!M58&amp;IF(ข้อมูลการรับรองให้จำหน่าย!N58="",""," ต. ")&amp;ข้อมูลการรับรองให้จำหน่าย!N58&amp;IF(ข้อมูลการรับรองให้จำหน่าย!O58="",""," อ. ")&amp;ข้อมูลการรับรองให้จำหน่าย!O58&amp;IF(ข้อมูลการรับรองให้จำหน่าย!P58="",""," จ. ")&amp;ข้อมูลการรับรองให้จำหน่าย!P58</f>
        <v>99/7 ม. 1 ต. คลองเปรง อ. เมืองฉะเชิงเทรา จ. ฉะเชิงเทรา</v>
      </c>
      <c r="D67" s="31" t="str">
        <f>IF(ข้อมูลการรับรองให้จำหน่าย!Q58="","",ข้อมูลการรับรองให้จำหน่าย!Q58)</f>
        <v>เป็ด</v>
      </c>
      <c r="E67" s="26">
        <f>IF(ข้อมูลการรับรองให้จำหน่าย!R58="","",ข้อมูลการรับรองให้จำหน่าย!R58)</f>
        <v>0</v>
      </c>
      <c r="F67" s="26">
        <f>IF(ข้อมูลการรับรองให้จำหน่าย!S58="","",ข้อมูลการรับรองให้จำหน่าย!S58)</f>
        <v>164</v>
      </c>
      <c r="G67" s="31" t="str">
        <f>IF(ข้อมูลการรับรองให้จำหน่าย!T58="","","√")</f>
        <v>√</v>
      </c>
      <c r="H67" s="31" t="str">
        <f>IF(ข้อมูลการรับรองให้จำหน่าย!U58="","","√")</f>
        <v/>
      </c>
      <c r="I67" s="31" t="str">
        <f>IF(ข้อมูลการรับรองให้จำหน่าย!V58="","",ข้อมูลการรับรองให้จำหน่าย!V58)</f>
        <v xml:space="preserve">14/63/008731        </v>
      </c>
    </row>
    <row r="68" spans="1:9" x14ac:dyDescent="0.25">
      <c r="A68" s="30" t="str">
        <f>IF(ข้อมูลการรับรองให้จำหน่าย!I59="","",ข้อมูลการรับรองให้จำหน่าย!I59)</f>
        <v>08/11/2021</v>
      </c>
      <c r="B68" s="19" t="str">
        <f>IF(ข้อมูลการรับรองให้จำหน่าย!J59="","",ข้อมูลการรับรองให้จำหน่าย!J59)</f>
        <v>บมจ บิ๊กซี ซูเปอร์เซ็นเตอร์ (ศูนย์กร</v>
      </c>
      <c r="C68" s="19" t="str">
        <f>ข้อมูลการรับรองให้จำหน่าย!K59&amp;IF(ข้อมูลการรับรองให้จำหน่าย!L59="",""," ม. ")&amp;ข้อมูลการรับรองให้จำหน่าย!L59&amp;IF(ข้อมูลการรับรองให้จำหน่าย!M59="",""," ถ. ")&amp;ข้อมูลการรับรองให้จำหน่าย!M59&amp;IF(ข้อมูลการรับรองให้จำหน่าย!N59="",""," ต. ")&amp;ข้อมูลการรับรองให้จำหน่าย!N59&amp;IF(ข้อมูลการรับรองให้จำหน่าย!O59="",""," อ. ")&amp;ข้อมูลการรับรองให้จำหน่าย!O59&amp;IF(ข้อมูลการรับรองให้จำหน่าย!P59="",""," จ. ")&amp;ข้อมูลการรับรองให้จำหน่าย!P59</f>
        <v>99/7 ม. 1 ต. คลองเปรง อ. เมืองฉะเชิงเทรา จ. ฉะเชิงเทรา</v>
      </c>
      <c r="D68" s="31" t="str">
        <f>IF(ข้อมูลการรับรองให้จำหน่าย!Q59="","",ข้อมูลการรับรองให้จำหน่าย!Q59)</f>
        <v>เป็ด</v>
      </c>
      <c r="E68" s="26">
        <f>IF(ข้อมูลการรับรองให้จำหน่าย!R59="","",ข้อมูลการรับรองให้จำหน่าย!R59)</f>
        <v>0</v>
      </c>
      <c r="F68" s="26">
        <f>IF(ข้อมูลการรับรองให้จำหน่าย!S59="","",ข้อมูลการรับรองให้จำหน่าย!S59)</f>
        <v>132</v>
      </c>
      <c r="G68" s="31" t="str">
        <f>IF(ข้อมูลการรับรองให้จำหน่าย!T59="","","√")</f>
        <v>√</v>
      </c>
      <c r="H68" s="31" t="str">
        <f>IF(ข้อมูลการรับรองให้จำหน่าย!U59="","","√")</f>
        <v/>
      </c>
      <c r="I68" s="31" t="str">
        <f>IF(ข้อมูลการรับรองให้จำหน่าย!V59="","",ข้อมูลการรับรองให้จำหน่าย!V59)</f>
        <v xml:space="preserve">14/63/008732        </v>
      </c>
    </row>
    <row r="69" spans="1:9" x14ac:dyDescent="0.25">
      <c r="A69" s="30" t="str">
        <f>IF(ข้อมูลการรับรองให้จำหน่าย!I60="","",ข้อมูลการรับรองให้จำหน่าย!I60)</f>
        <v>08/11/2021</v>
      </c>
      <c r="B69" s="19" t="str">
        <f>IF(ข้อมูลการรับรองให้จำหน่าย!J60="","",ข้อมูลการรับรองให้จำหน่าย!J60)</f>
        <v>บมจ บิ๊กซี ซูเปอร์เซ็นเตอร์ (ศูนย์กร</v>
      </c>
      <c r="C69" s="19" t="str">
        <f>ข้อมูลการรับรองให้จำหน่าย!K60&amp;IF(ข้อมูลการรับรองให้จำหน่าย!L60="",""," ม. ")&amp;ข้อมูลการรับรองให้จำหน่าย!L60&amp;IF(ข้อมูลการรับรองให้จำหน่าย!M60="",""," ถ. ")&amp;ข้อมูลการรับรองให้จำหน่าย!M60&amp;IF(ข้อมูลการรับรองให้จำหน่าย!N60="",""," ต. ")&amp;ข้อมูลการรับรองให้จำหน่าย!N60&amp;IF(ข้อมูลการรับรองให้จำหน่าย!O60="",""," อ. ")&amp;ข้อมูลการรับรองให้จำหน่าย!O60&amp;IF(ข้อมูลการรับรองให้จำหน่าย!P60="",""," จ. ")&amp;ข้อมูลการรับรองให้จำหน่าย!P60</f>
        <v>99/7 ม. 1 ต. คลองเปรง อ. เมืองฉะเชิงเทรา จ. ฉะเชิงเทรา</v>
      </c>
      <c r="D69" s="31" t="str">
        <f>IF(ข้อมูลการรับรองให้จำหน่าย!Q60="","",ข้อมูลการรับรองให้จำหน่าย!Q60)</f>
        <v>เป็ด</v>
      </c>
      <c r="E69" s="26">
        <f>IF(ข้อมูลการรับรองให้จำหน่าย!R60="","",ข้อมูลการรับรองให้จำหน่าย!R60)</f>
        <v>0</v>
      </c>
      <c r="F69" s="26">
        <f>IF(ข้อมูลการรับรองให้จำหน่าย!S60="","",ข้อมูลการรับรองให้จำหน่าย!S60)</f>
        <v>56</v>
      </c>
      <c r="G69" s="31" t="str">
        <f>IF(ข้อมูลการรับรองให้จำหน่าย!T60="","","√")</f>
        <v>√</v>
      </c>
      <c r="H69" s="31" t="str">
        <f>IF(ข้อมูลการรับรองให้จำหน่าย!U60="","","√")</f>
        <v/>
      </c>
      <c r="I69" s="31" t="str">
        <f>IF(ข้อมูลการรับรองให้จำหน่าย!V60="","",ข้อมูลการรับรองให้จำหน่าย!V60)</f>
        <v xml:space="preserve">14/63/008733        </v>
      </c>
    </row>
    <row r="70" spans="1:9" x14ac:dyDescent="0.25">
      <c r="A70" s="30" t="str">
        <f>IF(ข้อมูลการรับรองให้จำหน่าย!I61="","",ข้อมูลการรับรองให้จำหน่าย!I61)</f>
        <v>08/11/2021</v>
      </c>
      <c r="B70" s="19" t="str">
        <f>IF(ข้อมูลการรับรองให้จำหน่าย!J61="","",ข้อมูลการรับรองให้จำหน่าย!J61)</f>
        <v xml:space="preserve">บมจ. สยามแม็คโคร คลังสินค้าอาหารสด  </v>
      </c>
      <c r="C70" s="19" t="str">
        <f>ข้อมูลการรับรองให้จำหน่าย!K61&amp;IF(ข้อมูลการรับรองให้จำหน่าย!L61="",""," ม. ")&amp;ข้อมูลการรับรองให้จำหน่าย!L61&amp;IF(ข้อมูลการรับรองให้จำหน่าย!M61="",""," ถ. ")&amp;ข้อมูลการรับรองให้จำหน่าย!M61&amp;IF(ข้อมูลการรับรองให้จำหน่าย!N61="",""," ต. ")&amp;ข้อมูลการรับรองให้จำหน่าย!N61&amp;IF(ข้อมูลการรับรองให้จำหน่าย!O61="",""," อ. ")&amp;ข้อมูลการรับรองให้จำหน่าย!O61&amp;IF(ข้อมูลการรับรองให้จำหน่าย!P61="",""," จ. ")&amp;ข้อมูลการรับรองให้จำหน่าย!P61</f>
        <v>ห้องเลขที่ W.1/1 เลขที่ 54/6 ม. 2 ต. กาหลง อ. เมืองสมุทรสาคร จ. ราชบุรี</v>
      </c>
      <c r="D70" s="31" t="str">
        <f>IF(ข้อมูลการรับรองให้จำหน่าย!Q61="","",ข้อมูลการรับรองให้จำหน่าย!Q61)</f>
        <v>เป็ด</v>
      </c>
      <c r="E70" s="26">
        <f>IF(ข้อมูลการรับรองให้จำหน่าย!R61="","",ข้อมูลการรับรองให้จำหน่าย!R61)</f>
        <v>0</v>
      </c>
      <c r="F70" s="26">
        <f>IF(ข้อมูลการรับรองให้จำหน่าย!S61="","",ข้อมูลการรับรองให้จำหน่าย!S61)</f>
        <v>156</v>
      </c>
      <c r="G70" s="31" t="str">
        <f>IF(ข้อมูลการรับรองให้จำหน่าย!T61="","","√")</f>
        <v>√</v>
      </c>
      <c r="H70" s="31" t="str">
        <f>IF(ข้อมูลการรับรองให้จำหน่าย!U61="","","√")</f>
        <v/>
      </c>
      <c r="I70" s="31" t="str">
        <f>IF(ข้อมูลการรับรองให้จำหน่าย!V61="","",ข้อมูลการรับรองให้จำหน่าย!V61)</f>
        <v xml:space="preserve">14/63/008734        </v>
      </c>
    </row>
    <row r="71" spans="1:9" x14ac:dyDescent="0.25">
      <c r="A71" s="30" t="str">
        <f>IF(ข้อมูลการรับรองให้จำหน่าย!I62="","",ข้อมูลการรับรองให้จำหน่าย!I62)</f>
        <v>08/11/2021</v>
      </c>
      <c r="B71" s="19" t="str">
        <f>IF(ข้อมูลการรับรองให้จำหน่าย!J62="","",ข้อมูลการรับรองให้จำหน่าย!J62)</f>
        <v xml:space="preserve">บมจ. สยามแม็คโคร คลังสินค้าอาหารสด  </v>
      </c>
      <c r="C71" s="19" t="str">
        <f>ข้อมูลการรับรองให้จำหน่าย!K62&amp;IF(ข้อมูลการรับรองให้จำหน่าย!L62="",""," ม. ")&amp;ข้อมูลการรับรองให้จำหน่าย!L62&amp;IF(ข้อมูลการรับรองให้จำหน่าย!M62="",""," ถ. ")&amp;ข้อมูลการรับรองให้จำหน่าย!M62&amp;IF(ข้อมูลการรับรองให้จำหน่าย!N62="",""," ต. ")&amp;ข้อมูลการรับรองให้จำหน่าย!N62&amp;IF(ข้อมูลการรับรองให้จำหน่าย!O62="",""," อ. ")&amp;ข้อมูลการรับรองให้จำหน่าย!O62&amp;IF(ข้อมูลการรับรองให้จำหน่าย!P62="",""," จ. ")&amp;ข้อมูลการรับรองให้จำหน่าย!P62</f>
        <v>ห้องเลขที่ W.1/1 เลขที่ 54/6 ม. 2 ต. กาหลง อ. เมืองสมุทรสาคร จ. ราชบุรี</v>
      </c>
      <c r="D71" s="31" t="str">
        <f>IF(ข้อมูลการรับรองให้จำหน่าย!Q62="","",ข้อมูลการรับรองให้จำหน่าย!Q62)</f>
        <v>เป็ด</v>
      </c>
      <c r="E71" s="26">
        <f>IF(ข้อมูลการรับรองให้จำหน่าย!R62="","",ข้อมูลการรับรองให้จำหน่าย!R62)</f>
        <v>2420</v>
      </c>
      <c r="F71" s="26">
        <f>IF(ข้อมูลการรับรองให้จำหน่าย!S62="","",ข้อมูลการรับรองให้จำหน่าย!S62)</f>
        <v>10156.5</v>
      </c>
      <c r="G71" s="31" t="str">
        <f>IF(ข้อมูลการรับรองให้จำหน่าย!T62="","","√")</f>
        <v>√</v>
      </c>
      <c r="H71" s="31" t="str">
        <f>IF(ข้อมูลการรับรองให้จำหน่าย!U62="","","√")</f>
        <v/>
      </c>
      <c r="I71" s="31" t="str">
        <f>IF(ข้อมูลการรับรองให้จำหน่าย!V62="","",ข้อมูลการรับรองให้จำหน่าย!V62)</f>
        <v xml:space="preserve">14/63/008735        </v>
      </c>
    </row>
    <row r="72" spans="1:9" x14ac:dyDescent="0.25">
      <c r="A72" s="30" t="str">
        <f>IF(ข้อมูลการรับรองให้จำหน่าย!I63="","",ข้อมูลการรับรองให้จำหน่าย!I63)</f>
        <v>08/11/2021</v>
      </c>
      <c r="B72" s="19" t="str">
        <f>IF(ข้อมูลการรับรองให้จำหน่าย!J63="","",ข้อมูลการรับรองให้จำหน่าย!J63)</f>
        <v xml:space="preserve">บมจ. สยามแม็คโคร คลังสินค้าอาหารสด  </v>
      </c>
      <c r="C72" s="19" t="str">
        <f>ข้อมูลการรับรองให้จำหน่าย!K63&amp;IF(ข้อมูลการรับรองให้จำหน่าย!L63="",""," ม. ")&amp;ข้อมูลการรับรองให้จำหน่าย!L63&amp;IF(ข้อมูลการรับรองให้จำหน่าย!M63="",""," ถ. ")&amp;ข้อมูลการรับรองให้จำหน่าย!M63&amp;IF(ข้อมูลการรับรองให้จำหน่าย!N63="",""," ต. ")&amp;ข้อมูลการรับรองให้จำหน่าย!N63&amp;IF(ข้อมูลการรับรองให้จำหน่าย!O63="",""," อ. ")&amp;ข้อมูลการรับรองให้จำหน่าย!O63&amp;IF(ข้อมูลการรับรองให้จำหน่าย!P63="",""," จ. ")&amp;ข้อมูลการรับรองให้จำหน่าย!P63</f>
        <v>ห้องเลขที่ W.1/1 เลขที่ 54/6 ม. 2 ต. กาหลง อ. เมืองสมุทรสาคร จ. ราชบุรี</v>
      </c>
      <c r="D72" s="31" t="str">
        <f>IF(ข้อมูลการรับรองให้จำหน่าย!Q63="","",ข้อมูลการรับรองให้จำหน่าย!Q63)</f>
        <v>เป็ด</v>
      </c>
      <c r="E72" s="26">
        <f>IF(ข้อมูลการรับรองให้จำหน่าย!R63="","",ข้อมูลการรับรองให้จำหน่าย!R63)</f>
        <v>0</v>
      </c>
      <c r="F72" s="26">
        <f>IF(ข้อมูลการรับรองให้จำหน่าย!S63="","",ข้อมูลการรับรองให้จำหน่าย!S63)</f>
        <v>600</v>
      </c>
      <c r="G72" s="31" t="str">
        <f>IF(ข้อมูลการรับรองให้จำหน่าย!T63="","","√")</f>
        <v>√</v>
      </c>
      <c r="H72" s="31" t="str">
        <f>IF(ข้อมูลการรับรองให้จำหน่าย!U63="","","√")</f>
        <v/>
      </c>
      <c r="I72" s="31" t="str">
        <f>IF(ข้อมูลการรับรองให้จำหน่าย!V63="","",ข้อมูลการรับรองให้จำหน่าย!V63)</f>
        <v xml:space="preserve">14/63/008736        </v>
      </c>
    </row>
    <row r="73" spans="1:9" x14ac:dyDescent="0.25">
      <c r="A73" s="30" t="str">
        <f>IF(ข้อมูลการรับรองให้จำหน่าย!I64="","",ข้อมูลการรับรองให้จำหน่าย!I64)</f>
        <v>09/11/2021</v>
      </c>
      <c r="B73" s="19" t="str">
        <f>IF(ข้อมูลการรับรองให้จำหน่าย!J64="","",ข้อมูลการรับรองให้จำหน่าย!J64)</f>
        <v xml:space="preserve">บมจ. สยามแม็คโคร (DC)               </v>
      </c>
      <c r="C73" s="19" t="str">
        <f>ข้อมูลการรับรองให้จำหน่าย!K64&amp;IF(ข้อมูลการรับรองให้จำหน่าย!L64="",""," ม. ")&amp;ข้อมูลการรับรองให้จำหน่าย!L64&amp;IF(ข้อมูลการรับรองให้จำหน่าย!M64="",""," ถ. ")&amp;ข้อมูลการรับรองให้จำหน่าย!M64&amp;IF(ข้อมูลการรับรองให้จำหน่าย!N64="",""," ต. ")&amp;ข้อมูลการรับรองให้จำหน่าย!N64&amp;IF(ข้อมูลการรับรองให้จำหน่าย!O64="",""," อ. ")&amp;ข้อมูลการรับรองให้จำหน่าย!O64&amp;IF(ข้อมูลการรับรองให้จำหน่าย!P64="",""," จ. ")&amp;ข้อมูลการรับรองให้จำหน่าย!P64</f>
        <v>6/1 ม. 1 ต. พะยอม อ. วังน้อย จ. พระนครศรีอยุธยา</v>
      </c>
      <c r="D73" s="31" t="str">
        <f>IF(ข้อมูลการรับรองให้จำหน่าย!Q64="","",ข้อมูลการรับรองให้จำหน่าย!Q64)</f>
        <v>เป็ด</v>
      </c>
      <c r="E73" s="26">
        <f>IF(ข้อมูลการรับรองให้จำหน่าย!R64="","",ข้อมูลการรับรองให้จำหน่าย!R64)</f>
        <v>290</v>
      </c>
      <c r="F73" s="26">
        <f>IF(ข้อมูลการรับรองให้จำหน่าย!S64="","",ข้อมูลการรับรองให้จำหน่าย!S64)</f>
        <v>2198.9299999999998</v>
      </c>
      <c r="G73" s="31" t="str">
        <f>IF(ข้อมูลการรับรองให้จำหน่าย!T64="","","√")</f>
        <v>√</v>
      </c>
      <c r="H73" s="31" t="str">
        <f>IF(ข้อมูลการรับรองให้จำหน่าย!U64="","","√")</f>
        <v/>
      </c>
      <c r="I73" s="31" t="str">
        <f>IF(ข้อมูลการรับรองให้จำหน่าย!V64="","",ข้อมูลการรับรองให้จำหน่าย!V64)</f>
        <v xml:space="preserve">14/63/008737        </v>
      </c>
    </row>
    <row r="74" spans="1:9" x14ac:dyDescent="0.25">
      <c r="A74" s="30" t="str">
        <f>IF(ข้อมูลการรับรองให้จำหน่าย!I65="","",ข้อมูลการรับรองให้จำหน่าย!I65)</f>
        <v>09/11/2021</v>
      </c>
      <c r="B74" s="19" t="str">
        <f>IF(ข้อมูลการรับรองให้จำหน่าย!J65="","",ข้อมูลการรับรองให้จำหน่าย!J65)</f>
        <v xml:space="preserve">บมจ. สยามแม็คโคร คลังสินค้าอาหารสด  </v>
      </c>
      <c r="C74" s="19" t="str">
        <f>ข้อมูลการรับรองให้จำหน่าย!K65&amp;IF(ข้อมูลการรับรองให้จำหน่าย!L65="",""," ม. ")&amp;ข้อมูลการรับรองให้จำหน่าย!L65&amp;IF(ข้อมูลการรับรองให้จำหน่าย!M65="",""," ถ. ")&amp;ข้อมูลการรับรองให้จำหน่าย!M65&amp;IF(ข้อมูลการรับรองให้จำหน่าย!N65="",""," ต. ")&amp;ข้อมูลการรับรองให้จำหน่าย!N65&amp;IF(ข้อมูลการรับรองให้จำหน่าย!O65="",""," อ. ")&amp;ข้อมูลการรับรองให้จำหน่าย!O65&amp;IF(ข้อมูลการรับรองให้จำหน่าย!P65="",""," จ. ")&amp;ข้อมูลการรับรองให้จำหน่าย!P65</f>
        <v>ห้องเลขที่ W.1/1 เลขที่ 54/6 ม. 2 ต. กาหลง อ. เมืองสมุทรสาคร จ. ราชบุรี</v>
      </c>
      <c r="D74" s="31" t="str">
        <f>IF(ข้อมูลการรับรองให้จำหน่าย!Q65="","",ข้อมูลการรับรองให้จำหน่าย!Q65)</f>
        <v>เป็ด</v>
      </c>
      <c r="E74" s="26">
        <f>IF(ข้อมูลการรับรองให้จำหน่าย!R65="","",ข้อมูลการรับรองให้จำหน่าย!R65)</f>
        <v>0</v>
      </c>
      <c r="F74" s="26">
        <f>IF(ข้อมูลการรับรองให้จำหน่าย!S65="","",ข้อมูลการรับรองให้จำหน่าย!S65)</f>
        <v>1920</v>
      </c>
      <c r="G74" s="31" t="str">
        <f>IF(ข้อมูลการรับรองให้จำหน่าย!T65="","","√")</f>
        <v>√</v>
      </c>
      <c r="H74" s="31" t="str">
        <f>IF(ข้อมูลการรับรองให้จำหน่าย!U65="","","√")</f>
        <v/>
      </c>
      <c r="I74" s="31" t="str">
        <f>IF(ข้อมูลการรับรองให้จำหน่าย!V65="","",ข้อมูลการรับรองให้จำหน่าย!V65)</f>
        <v xml:space="preserve">14/63/008738        </v>
      </c>
    </row>
    <row r="75" spans="1:9" x14ac:dyDescent="0.25">
      <c r="A75" s="30" t="str">
        <f>IF(ข้อมูลการรับรองให้จำหน่าย!I66="","",ข้อมูลการรับรองให้จำหน่าย!I66)</f>
        <v>09/11/2021</v>
      </c>
      <c r="B75" s="19" t="str">
        <f>IF(ข้อมูลการรับรองให้จำหน่าย!J66="","",ข้อมูลการรับรองให้จำหน่าย!J66)</f>
        <v xml:space="preserve">บมจ. สยามแม็คโคร คลังสินค้าอาหารสด  </v>
      </c>
      <c r="C75" s="19" t="str">
        <f>ข้อมูลการรับรองให้จำหน่าย!K66&amp;IF(ข้อมูลการรับรองให้จำหน่าย!L66="",""," ม. ")&amp;ข้อมูลการรับรองให้จำหน่าย!L66&amp;IF(ข้อมูลการรับรองให้จำหน่าย!M66="",""," ถ. ")&amp;ข้อมูลการรับรองให้จำหน่าย!M66&amp;IF(ข้อมูลการรับรองให้จำหน่าย!N66="",""," ต. ")&amp;ข้อมูลการรับรองให้จำหน่าย!N66&amp;IF(ข้อมูลการรับรองให้จำหน่าย!O66="",""," อ. ")&amp;ข้อมูลการรับรองให้จำหน่าย!O66&amp;IF(ข้อมูลการรับรองให้จำหน่าย!P66="",""," จ. ")&amp;ข้อมูลการรับรองให้จำหน่าย!P66</f>
        <v>ห้องเลขที่ W.1/1 เลขที่ 54/6 ม. 2 ต. กาหลง อ. เมืองสมุทรสาคร จ. ราชบุรี</v>
      </c>
      <c r="D75" s="31" t="str">
        <f>IF(ข้อมูลการรับรองให้จำหน่าย!Q66="","",ข้อมูลการรับรองให้จำหน่าย!Q66)</f>
        <v>เป็ด</v>
      </c>
      <c r="E75" s="26">
        <f>IF(ข้อมูลการรับรองให้จำหน่าย!R66="","",ข้อมูลการรับรองให้จำหน่าย!R66)</f>
        <v>565</v>
      </c>
      <c r="F75" s="26">
        <f>IF(ข้อมูลการรับรองให้จำหน่าย!S66="","",ข้อมูลการรับรองให้จำหน่าย!S66)</f>
        <v>2555.27</v>
      </c>
      <c r="G75" s="31" t="str">
        <f>IF(ข้อมูลการรับรองให้จำหน่าย!T66="","","√")</f>
        <v>√</v>
      </c>
      <c r="H75" s="31" t="str">
        <f>IF(ข้อมูลการรับรองให้จำหน่าย!U66="","","√")</f>
        <v/>
      </c>
      <c r="I75" s="31" t="str">
        <f>IF(ข้อมูลการรับรองให้จำหน่าย!V66="","",ข้อมูลการรับรองให้จำหน่าย!V66)</f>
        <v xml:space="preserve">14/63/008739        </v>
      </c>
    </row>
    <row r="76" spans="1:9" x14ac:dyDescent="0.25">
      <c r="A76" s="30" t="str">
        <f>IF(ข้อมูลการรับรองให้จำหน่าย!I67="","",ข้อมูลการรับรองให้จำหน่าย!I67)</f>
        <v>09/11/2021</v>
      </c>
      <c r="B76" s="19" t="str">
        <f>IF(ข้อมูลการรับรองให้จำหน่าย!J67="","",ข้อมูลการรับรองให้จำหน่าย!J67)</f>
        <v>บมจ บิ๊กซี ซูเปอร์เซ็นเตอร์ (ศูนย์กร</v>
      </c>
      <c r="C76" s="19" t="str">
        <f>ข้อมูลการรับรองให้จำหน่าย!K67&amp;IF(ข้อมูลการรับรองให้จำหน่าย!L67="",""," ม. ")&amp;ข้อมูลการรับรองให้จำหน่าย!L67&amp;IF(ข้อมูลการรับรองให้จำหน่าย!M67="",""," ถ. ")&amp;ข้อมูลการรับรองให้จำหน่าย!M67&amp;IF(ข้อมูลการรับรองให้จำหน่าย!N67="",""," ต. ")&amp;ข้อมูลการรับรองให้จำหน่าย!N67&amp;IF(ข้อมูลการรับรองให้จำหน่าย!O67="",""," อ. ")&amp;ข้อมูลการรับรองให้จำหน่าย!O67&amp;IF(ข้อมูลการรับรองให้จำหน่าย!P67="",""," จ. ")&amp;ข้อมูลการรับรองให้จำหน่าย!P67</f>
        <v>99/7 ม. 1 ต. คลองเปรง อ. เมืองฉะเชิงเทรา จ. ฉะเชิงเทรา</v>
      </c>
      <c r="D76" s="31" t="str">
        <f>IF(ข้อมูลการรับรองให้จำหน่าย!Q67="","",ข้อมูลการรับรองให้จำหน่าย!Q67)</f>
        <v>เป็ด</v>
      </c>
      <c r="E76" s="26">
        <f>IF(ข้อมูลการรับรองให้จำหน่าย!R67="","",ข้อมูลการรับรองให้จำหน่าย!R67)</f>
        <v>0</v>
      </c>
      <c r="F76" s="26">
        <f>IF(ข้อมูลการรับรองให้จำหน่าย!S67="","",ข้อมูลการรับรองให้จำหน่าย!S67)</f>
        <v>162</v>
      </c>
      <c r="G76" s="31" t="str">
        <f>IF(ข้อมูลการรับรองให้จำหน่าย!T67="","","√")</f>
        <v>√</v>
      </c>
      <c r="H76" s="31" t="str">
        <f>IF(ข้อมูลการรับรองให้จำหน่าย!U67="","","√")</f>
        <v/>
      </c>
      <c r="I76" s="31" t="str">
        <f>IF(ข้อมูลการรับรองให้จำหน่าย!V67="","",ข้อมูลการรับรองให้จำหน่าย!V67)</f>
        <v xml:space="preserve">14/63/008740        </v>
      </c>
    </row>
    <row r="77" spans="1:9" x14ac:dyDescent="0.25">
      <c r="A77" s="30" t="str">
        <f>IF(ข้อมูลการรับรองให้จำหน่าย!I68="","",ข้อมูลการรับรองให้จำหน่าย!I68)</f>
        <v>09/11/2021</v>
      </c>
      <c r="B77" s="19" t="str">
        <f>IF(ข้อมูลการรับรองให้จำหน่าย!J68="","",ข้อมูลการรับรองให้จำหน่าย!J68)</f>
        <v>บมจ บิ๊กซี ซูเปอร์เซ็นเตอร์ (ศูนย์กร</v>
      </c>
      <c r="C77" s="19" t="str">
        <f>ข้อมูลการรับรองให้จำหน่าย!K68&amp;IF(ข้อมูลการรับรองให้จำหน่าย!L68="",""," ม. ")&amp;ข้อมูลการรับรองให้จำหน่าย!L68&amp;IF(ข้อมูลการรับรองให้จำหน่าย!M68="",""," ถ. ")&amp;ข้อมูลการรับรองให้จำหน่าย!M68&amp;IF(ข้อมูลการรับรองให้จำหน่าย!N68="",""," ต. ")&amp;ข้อมูลการรับรองให้จำหน่าย!N68&amp;IF(ข้อมูลการรับรองให้จำหน่าย!O68="",""," อ. ")&amp;ข้อมูลการรับรองให้จำหน่าย!O68&amp;IF(ข้อมูลการรับรองให้จำหน่าย!P68="",""," จ. ")&amp;ข้อมูลการรับรองให้จำหน่าย!P68</f>
        <v>99/7 ม. 1 ต. คลองเปรง อ. เมืองฉะเชิงเทรา จ. ฉะเชิงเทรา</v>
      </c>
      <c r="D77" s="31" t="str">
        <f>IF(ข้อมูลการรับรองให้จำหน่าย!Q68="","",ข้อมูลการรับรองให้จำหน่าย!Q68)</f>
        <v>เป็ด</v>
      </c>
      <c r="E77" s="26">
        <f>IF(ข้อมูลการรับรองให้จำหน่าย!R68="","",ข้อมูลการรับรองให้จำหน่าย!R68)</f>
        <v>0</v>
      </c>
      <c r="F77" s="26">
        <f>IF(ข้อมูลการรับรองให้จำหน่าย!S68="","",ข้อมูลการรับรองให้จำหน่าย!S68)</f>
        <v>90</v>
      </c>
      <c r="G77" s="31" t="str">
        <f>IF(ข้อมูลการรับรองให้จำหน่าย!T68="","","√")</f>
        <v>√</v>
      </c>
      <c r="H77" s="31" t="str">
        <f>IF(ข้อมูลการรับรองให้จำหน่าย!U68="","","√")</f>
        <v/>
      </c>
      <c r="I77" s="31" t="str">
        <f>IF(ข้อมูลการรับรองให้จำหน่าย!V68="","",ข้อมูลการรับรองให้จำหน่าย!V68)</f>
        <v xml:space="preserve">14/63/008741        </v>
      </c>
    </row>
    <row r="78" spans="1:9" x14ac:dyDescent="0.25">
      <c r="A78" s="30" t="str">
        <f>IF(ข้อมูลการรับรองให้จำหน่าย!I69="","",ข้อมูลการรับรองให้จำหน่าย!I69)</f>
        <v>09/11/2021</v>
      </c>
      <c r="B78" s="19" t="str">
        <f>IF(ข้อมูลการรับรองให้จำหน่าย!J69="","",ข้อมูลการรับรองให้จำหน่าย!J69)</f>
        <v>บมจ บิ๊กซี ซูเปอร์เซ็นเตอร์ (ศูนย์กร</v>
      </c>
      <c r="C78" s="19" t="str">
        <f>ข้อมูลการรับรองให้จำหน่าย!K69&amp;IF(ข้อมูลการรับรองให้จำหน่าย!L69="",""," ม. ")&amp;ข้อมูลการรับรองให้จำหน่าย!L69&amp;IF(ข้อมูลการรับรองให้จำหน่าย!M69="",""," ถ. ")&amp;ข้อมูลการรับรองให้จำหน่าย!M69&amp;IF(ข้อมูลการรับรองให้จำหน่าย!N69="",""," ต. ")&amp;ข้อมูลการรับรองให้จำหน่าย!N69&amp;IF(ข้อมูลการรับรองให้จำหน่าย!O69="",""," อ. ")&amp;ข้อมูลการรับรองให้จำหน่าย!O69&amp;IF(ข้อมูลการรับรองให้จำหน่าย!P69="",""," จ. ")&amp;ข้อมูลการรับรองให้จำหน่าย!P69</f>
        <v>99/7 ม. 1 ต. คลองเปรง อ. เมืองฉะเชิงเทรา จ. ฉะเชิงเทรา</v>
      </c>
      <c r="D78" s="31" t="str">
        <f>IF(ข้อมูลการรับรองให้จำหน่าย!Q69="","",ข้อมูลการรับรองให้จำหน่าย!Q69)</f>
        <v>เป็ด</v>
      </c>
      <c r="E78" s="26">
        <f>IF(ข้อมูลการรับรองให้จำหน่าย!R69="","",ข้อมูลการรับรองให้จำหน่าย!R69)</f>
        <v>0</v>
      </c>
      <c r="F78" s="26">
        <f>IF(ข้อมูลการรับรองให้จำหน่าย!S69="","",ข้อมูลการรับรองให้จำหน่าย!S69)</f>
        <v>60</v>
      </c>
      <c r="G78" s="31" t="str">
        <f>IF(ข้อมูลการรับรองให้จำหน่าย!T69="","","√")</f>
        <v>√</v>
      </c>
      <c r="H78" s="31" t="str">
        <f>IF(ข้อมูลการรับรองให้จำหน่าย!U69="","","√")</f>
        <v/>
      </c>
      <c r="I78" s="31" t="str">
        <f>IF(ข้อมูลการรับรองให้จำหน่าย!V69="","",ข้อมูลการรับรองให้จำหน่าย!V69)</f>
        <v xml:space="preserve">14/63/008742        </v>
      </c>
    </row>
    <row r="79" spans="1:9" x14ac:dyDescent="0.25">
      <c r="A79" s="30" t="str">
        <f>IF(ข้อมูลการรับรองให้จำหน่าย!I70="","",ข้อมูลการรับรองให้จำหน่าย!I70)</f>
        <v>09/11/2021</v>
      </c>
      <c r="B79" s="19" t="str">
        <f>IF(ข้อมูลการรับรองให้จำหน่าย!J70="","",ข้อมูลการรับรองให้จำหน่าย!J70)</f>
        <v>บมจ บิ๊กซี ซูเปอร์เซ็นเตอร์ (ศูนย์กร</v>
      </c>
      <c r="C79" s="19" t="str">
        <f>ข้อมูลการรับรองให้จำหน่าย!K70&amp;IF(ข้อมูลการรับรองให้จำหน่าย!L70="",""," ม. ")&amp;ข้อมูลการรับรองให้จำหน่าย!L70&amp;IF(ข้อมูลการรับรองให้จำหน่าย!M70="",""," ถ. ")&amp;ข้อมูลการรับรองให้จำหน่าย!M70&amp;IF(ข้อมูลการรับรองให้จำหน่าย!N70="",""," ต. ")&amp;ข้อมูลการรับรองให้จำหน่าย!N70&amp;IF(ข้อมูลการรับรองให้จำหน่าย!O70="",""," อ. ")&amp;ข้อมูลการรับรองให้จำหน่าย!O70&amp;IF(ข้อมูลการรับรองให้จำหน่าย!P70="",""," จ. ")&amp;ข้อมูลการรับรองให้จำหน่าย!P70</f>
        <v>99/7 ม. 1 ต. คลองเปรง อ. เมืองฉะเชิงเทรา จ. ฉะเชิงเทรา</v>
      </c>
      <c r="D79" s="31" t="str">
        <f>IF(ข้อมูลการรับรองให้จำหน่าย!Q70="","",ข้อมูลการรับรองให้จำหน่าย!Q70)</f>
        <v>เป็ด</v>
      </c>
      <c r="E79" s="26">
        <f>IF(ข้อมูลการรับรองให้จำหน่าย!R70="","",ข้อมูลการรับรองให้จำหน่าย!R70)</f>
        <v>0</v>
      </c>
      <c r="F79" s="26">
        <f>IF(ข้อมูลการรับรองให้จำหน่าย!S70="","",ข้อมูลการรับรองให้จำหน่าย!S70)</f>
        <v>40</v>
      </c>
      <c r="G79" s="31" t="str">
        <f>IF(ข้อมูลการรับรองให้จำหน่าย!T70="","","√")</f>
        <v>√</v>
      </c>
      <c r="H79" s="31" t="str">
        <f>IF(ข้อมูลการรับรองให้จำหน่าย!U70="","","√")</f>
        <v/>
      </c>
      <c r="I79" s="31" t="str">
        <f>IF(ข้อมูลการรับรองให้จำหน่าย!V70="","",ข้อมูลการรับรองให้จำหน่าย!V70)</f>
        <v xml:space="preserve">14/63/008743        </v>
      </c>
    </row>
    <row r="80" spans="1:9" x14ac:dyDescent="0.25">
      <c r="A80" s="30" t="str">
        <f>IF(ข้อมูลการรับรองให้จำหน่าย!I71="","",ข้อมูลการรับรองให้จำหน่าย!I71)</f>
        <v>10/11/2021</v>
      </c>
      <c r="B80" s="19" t="str">
        <f>IF(ข้อมูลการรับรองให้จำหน่าย!J71="","",ข้อมูลการรับรองให้จำหน่าย!J71)</f>
        <v xml:space="preserve">บมจ. สยามแม็คโคร คลังสินค้าอาหารสด  </v>
      </c>
      <c r="C80" s="19" t="str">
        <f>ข้อมูลการรับรองให้จำหน่าย!K71&amp;IF(ข้อมูลการรับรองให้จำหน่าย!L71="",""," ม. ")&amp;ข้อมูลการรับรองให้จำหน่าย!L71&amp;IF(ข้อมูลการรับรองให้จำหน่าย!M71="",""," ถ. ")&amp;ข้อมูลการรับรองให้จำหน่าย!M71&amp;IF(ข้อมูลการรับรองให้จำหน่าย!N71="",""," ต. ")&amp;ข้อมูลการรับรองให้จำหน่าย!N71&amp;IF(ข้อมูลการรับรองให้จำหน่าย!O71="",""," อ. ")&amp;ข้อมูลการรับรองให้จำหน่าย!O71&amp;IF(ข้อมูลการรับรองให้จำหน่าย!P71="",""," จ. ")&amp;ข้อมูลการรับรองให้จำหน่าย!P71</f>
        <v>ห้องเลขที่ W.1/1 เลขที่ 54/6 ม. 2 ต. กาหลง อ. เมืองสมุทรสาคร จ. ราชบุรี</v>
      </c>
      <c r="D80" s="31" t="str">
        <f>IF(ข้อมูลการรับรองให้จำหน่าย!Q71="","",ข้อมูลการรับรองให้จำหน่าย!Q71)</f>
        <v>เป็ด</v>
      </c>
      <c r="E80" s="26">
        <f>IF(ข้อมูลการรับรองให้จำหน่าย!R71="","",ข้อมูลการรับรองให้จำหน่าย!R71)</f>
        <v>100</v>
      </c>
      <c r="F80" s="26">
        <f>IF(ข้อมูลการรับรองให้จำหน่าย!S71="","",ข้อมูลการรับรองให้จำหน่าย!S71)</f>
        <v>817.14</v>
      </c>
      <c r="G80" s="31" t="str">
        <f>IF(ข้อมูลการรับรองให้จำหน่าย!T71="","","√")</f>
        <v>√</v>
      </c>
      <c r="H80" s="31" t="str">
        <f>IF(ข้อมูลการรับรองให้จำหน่าย!U71="","","√")</f>
        <v/>
      </c>
      <c r="I80" s="31" t="str">
        <f>IF(ข้อมูลการรับรองให้จำหน่าย!V71="","",ข้อมูลการรับรองให้จำหน่าย!V71)</f>
        <v xml:space="preserve">14/63/008744        </v>
      </c>
    </row>
    <row r="81" spans="1:9" x14ac:dyDescent="0.25">
      <c r="A81" s="30" t="str">
        <f>IF(ข้อมูลการรับรองให้จำหน่าย!I72="","",ข้อมูลการรับรองให้จำหน่าย!I72)</f>
        <v>10/11/2021</v>
      </c>
      <c r="B81" s="19" t="str">
        <f>IF(ข้อมูลการรับรองให้จำหน่าย!J72="","",ข้อมูลการรับรองให้จำหน่าย!J72)</f>
        <v xml:space="preserve">บมจ. สยามแม็คโคร คลังสินค้าอาหารสด  </v>
      </c>
      <c r="C81" s="19" t="str">
        <f>ข้อมูลการรับรองให้จำหน่าย!K72&amp;IF(ข้อมูลการรับรองให้จำหน่าย!L72="",""," ม. ")&amp;ข้อมูลการรับรองให้จำหน่าย!L72&amp;IF(ข้อมูลการรับรองให้จำหน่าย!M72="",""," ถ. ")&amp;ข้อมูลการรับรองให้จำหน่าย!M72&amp;IF(ข้อมูลการรับรองให้จำหน่าย!N72="",""," ต. ")&amp;ข้อมูลการรับรองให้จำหน่าย!N72&amp;IF(ข้อมูลการรับรองให้จำหน่าย!O72="",""," อ. ")&amp;ข้อมูลการรับรองให้จำหน่าย!O72&amp;IF(ข้อมูลการรับรองให้จำหน่าย!P72="",""," จ. ")&amp;ข้อมูลการรับรองให้จำหน่าย!P72</f>
        <v>ห้องเลขที่ W.1/1 เลขที่ 54/6 ม. 2 ต. กาหลง อ. เมืองสมุทรสาคร จ. ราชบุรี</v>
      </c>
      <c r="D81" s="31" t="str">
        <f>IF(ข้อมูลการรับรองให้จำหน่าย!Q72="","",ข้อมูลการรับรองให้จำหน่าย!Q72)</f>
        <v>เป็ด</v>
      </c>
      <c r="E81" s="26">
        <f>IF(ข้อมูลการรับรองให้จำหน่าย!R72="","",ข้อมูลการรับรองให้จำหน่าย!R72)</f>
        <v>0</v>
      </c>
      <c r="F81" s="26">
        <f>IF(ข้อมูลการรับรองให้จำหน่าย!S72="","",ข้อมูลการรับรองให้จำหน่าย!S72)</f>
        <v>1488</v>
      </c>
      <c r="G81" s="31" t="str">
        <f>IF(ข้อมูลการรับรองให้จำหน่าย!T72="","","√")</f>
        <v>√</v>
      </c>
      <c r="H81" s="31" t="str">
        <f>IF(ข้อมูลการรับรองให้จำหน่าย!U72="","","√")</f>
        <v/>
      </c>
      <c r="I81" s="31" t="str">
        <f>IF(ข้อมูลการรับรองให้จำหน่าย!V72="","",ข้อมูลการรับรองให้จำหน่าย!V72)</f>
        <v xml:space="preserve">14/63/008745        </v>
      </c>
    </row>
    <row r="82" spans="1:9" x14ac:dyDescent="0.25">
      <c r="A82" s="30" t="str">
        <f>IF(ข้อมูลการรับรองให้จำหน่าย!I73="","",ข้อมูลการรับรองให้จำหน่าย!I73)</f>
        <v>10/11/2021</v>
      </c>
      <c r="B82" s="19" t="str">
        <f>IF(ข้อมูลการรับรองให้จำหน่าย!J73="","",ข้อมูลการรับรองให้จำหน่าย!J73)</f>
        <v xml:space="preserve">บมจ. สยามแม็คโคร คลังสินค้าอาหารสด  </v>
      </c>
      <c r="C82" s="19" t="str">
        <f>ข้อมูลการรับรองให้จำหน่าย!K73&amp;IF(ข้อมูลการรับรองให้จำหน่าย!L73="",""," ม. ")&amp;ข้อมูลการรับรองให้จำหน่าย!L73&amp;IF(ข้อมูลการรับรองให้จำหน่าย!M73="",""," ถ. ")&amp;ข้อมูลการรับรองให้จำหน่าย!M73&amp;IF(ข้อมูลการรับรองให้จำหน่าย!N73="",""," ต. ")&amp;ข้อมูลการรับรองให้จำหน่าย!N73&amp;IF(ข้อมูลการรับรองให้จำหน่าย!O73="",""," อ. ")&amp;ข้อมูลการรับรองให้จำหน่าย!O73&amp;IF(ข้อมูลการรับรองให้จำหน่าย!P73="",""," จ. ")&amp;ข้อมูลการรับรองให้จำหน่าย!P73</f>
        <v>ห้องเลขที่ W.1/1 เลขที่ 54/6 ม. 2 ต. กาหลง อ. เมืองสมุทรสาคร จ. ราชบุรี</v>
      </c>
      <c r="D82" s="31" t="str">
        <f>IF(ข้อมูลการรับรองให้จำหน่าย!Q73="","",ข้อมูลการรับรองให้จำหน่าย!Q73)</f>
        <v>เป็ด</v>
      </c>
      <c r="E82" s="26">
        <f>IF(ข้อมูลการรับรองให้จำหน่าย!R73="","",ข้อมูลการรับรองให้จำหน่าย!R73)</f>
        <v>420</v>
      </c>
      <c r="F82" s="26">
        <f>IF(ข้อมูลการรับรองให้จำหน่าย!S73="","",ข้อมูลการรับรองให้จำหน่าย!S73)</f>
        <v>2339.2800000000002</v>
      </c>
      <c r="G82" s="31" t="str">
        <f>IF(ข้อมูลการรับรองให้จำหน่าย!T73="","","√")</f>
        <v>√</v>
      </c>
      <c r="H82" s="31" t="str">
        <f>IF(ข้อมูลการรับรองให้จำหน่าย!U73="","","√")</f>
        <v/>
      </c>
      <c r="I82" s="31" t="str">
        <f>IF(ข้อมูลการรับรองให้จำหน่าย!V73="","",ข้อมูลการรับรองให้จำหน่าย!V73)</f>
        <v xml:space="preserve">14/63/008746        </v>
      </c>
    </row>
    <row r="83" spans="1:9" x14ac:dyDescent="0.25">
      <c r="A83" s="30" t="str">
        <f>IF(ข้อมูลการรับรองให้จำหน่าย!I74="","",ข้อมูลการรับรองให้จำหน่าย!I74)</f>
        <v>10/11/2021</v>
      </c>
      <c r="B83" s="19" t="str">
        <f>IF(ข้อมูลการรับรองให้จำหน่าย!J74="","",ข้อมูลการรับรองให้จำหน่าย!J74)</f>
        <v>บมจ บิ๊กซี ซูเปอร์เซ็นเตอร์ (ศูนย์กร</v>
      </c>
      <c r="C83" s="19" t="str">
        <f>ข้อมูลการรับรองให้จำหน่าย!K74&amp;IF(ข้อมูลการรับรองให้จำหน่าย!L74="",""," ม. ")&amp;ข้อมูลการรับรองให้จำหน่าย!L74&amp;IF(ข้อมูลการรับรองให้จำหน่าย!M74="",""," ถ. ")&amp;ข้อมูลการรับรองให้จำหน่าย!M74&amp;IF(ข้อมูลการรับรองให้จำหน่าย!N74="",""," ต. ")&amp;ข้อมูลการรับรองให้จำหน่าย!N74&amp;IF(ข้อมูลการรับรองให้จำหน่าย!O74="",""," อ. ")&amp;ข้อมูลการรับรองให้จำหน่าย!O74&amp;IF(ข้อมูลการรับรองให้จำหน่าย!P74="",""," จ. ")&amp;ข้อมูลการรับรองให้จำหน่าย!P74</f>
        <v>99/7 ม. 1 ต. คลองเปรง อ. เมืองฉะเชิงเทรา จ. ฉะเชิงเทรา</v>
      </c>
      <c r="D83" s="31" t="str">
        <f>IF(ข้อมูลการรับรองให้จำหน่าย!Q74="","",ข้อมูลการรับรองให้จำหน่าย!Q74)</f>
        <v>เป็ด</v>
      </c>
      <c r="E83" s="26">
        <f>IF(ข้อมูลการรับรองให้จำหน่าย!R74="","",ข้อมูลการรับรองให้จำหน่าย!R74)</f>
        <v>15</v>
      </c>
      <c r="F83" s="26">
        <f>IF(ข้อมูลการรับรองให้จำหน่าย!S74="","",ข้อมูลการรับรองให้จำหน่าย!S74)</f>
        <v>61.13</v>
      </c>
      <c r="G83" s="31" t="str">
        <f>IF(ข้อมูลการรับรองให้จำหน่าย!T74="","","√")</f>
        <v>√</v>
      </c>
      <c r="H83" s="31" t="str">
        <f>IF(ข้อมูลการรับรองให้จำหน่าย!U74="","","√")</f>
        <v/>
      </c>
      <c r="I83" s="31" t="str">
        <f>IF(ข้อมูลการรับรองให้จำหน่าย!V74="","",ข้อมูลการรับรองให้จำหน่าย!V74)</f>
        <v xml:space="preserve">14/63/008747        </v>
      </c>
    </row>
    <row r="84" spans="1:9" x14ac:dyDescent="0.25">
      <c r="A84" s="30" t="str">
        <f>IF(ข้อมูลการรับรองให้จำหน่าย!I75="","",ข้อมูลการรับรองให้จำหน่าย!I75)</f>
        <v>10/11/2021</v>
      </c>
      <c r="B84" s="19" t="str">
        <f>IF(ข้อมูลการรับรองให้จำหน่าย!J75="","",ข้อมูลการรับรองให้จำหน่าย!J75)</f>
        <v>บมจ บิ๊กซี ซูเปอร์เซ็นเตอร์ (ศูนย์กร</v>
      </c>
      <c r="C84" s="19" t="str">
        <f>ข้อมูลการรับรองให้จำหน่าย!K75&amp;IF(ข้อมูลการรับรองให้จำหน่าย!L75="",""," ม. ")&amp;ข้อมูลการรับรองให้จำหน่าย!L75&amp;IF(ข้อมูลการรับรองให้จำหน่าย!M75="",""," ถ. ")&amp;ข้อมูลการรับรองให้จำหน่าย!M75&amp;IF(ข้อมูลการรับรองให้จำหน่าย!N75="",""," ต. ")&amp;ข้อมูลการรับรองให้จำหน่าย!N75&amp;IF(ข้อมูลการรับรองให้จำหน่าย!O75="",""," อ. ")&amp;ข้อมูลการรับรองให้จำหน่าย!O75&amp;IF(ข้อมูลการรับรองให้จำหน่าย!P75="",""," จ. ")&amp;ข้อมูลการรับรองให้จำหน่าย!P75</f>
        <v>99/7 ม. 1 ต. คลองเปรง อ. เมืองฉะเชิงเทรา จ. ฉะเชิงเทรา</v>
      </c>
      <c r="D84" s="31" t="str">
        <f>IF(ข้อมูลการรับรองให้จำหน่าย!Q75="","",ข้อมูลการรับรองให้จำหน่าย!Q75)</f>
        <v>เป็ด</v>
      </c>
      <c r="E84" s="26">
        <f>IF(ข้อมูลการรับรองให้จำหน่าย!R75="","",ข้อมูลการรับรองให้จำหน่าย!R75)</f>
        <v>0</v>
      </c>
      <c r="F84" s="26">
        <f>IF(ข้อมูลการรับรองให้จำหน่าย!S75="","",ข้อมูลการรับรองให้จำหน่าย!S75)</f>
        <v>32</v>
      </c>
      <c r="G84" s="31" t="str">
        <f>IF(ข้อมูลการรับรองให้จำหน่าย!T75="","","√")</f>
        <v>√</v>
      </c>
      <c r="H84" s="31" t="str">
        <f>IF(ข้อมูลการรับรองให้จำหน่าย!U75="","","√")</f>
        <v/>
      </c>
      <c r="I84" s="31" t="str">
        <f>IF(ข้อมูลการรับรองให้จำหน่าย!V75="","",ข้อมูลการรับรองให้จำหน่าย!V75)</f>
        <v xml:space="preserve">14/63/008748        </v>
      </c>
    </row>
    <row r="85" spans="1:9" x14ac:dyDescent="0.25">
      <c r="A85" s="30" t="str">
        <f>IF(ข้อมูลการรับรองให้จำหน่าย!I76="","",ข้อมูลการรับรองให้จำหน่าย!I76)</f>
        <v>10/11/2021</v>
      </c>
      <c r="B85" s="19" t="str">
        <f>IF(ข้อมูลการรับรองให้จำหน่าย!J76="","",ข้อมูลการรับรองให้จำหน่าย!J76)</f>
        <v>บมจ บิ๊กซี ซูเปอร์เซ็นเตอร์ (ศูนย์กร</v>
      </c>
      <c r="C85" s="19" t="str">
        <f>ข้อมูลการรับรองให้จำหน่าย!K76&amp;IF(ข้อมูลการรับรองให้จำหน่าย!L76="",""," ม. ")&amp;ข้อมูลการรับรองให้จำหน่าย!L76&amp;IF(ข้อมูลการรับรองให้จำหน่าย!M76="",""," ถ. ")&amp;ข้อมูลการรับรองให้จำหน่าย!M76&amp;IF(ข้อมูลการรับรองให้จำหน่าย!N76="",""," ต. ")&amp;ข้อมูลการรับรองให้จำหน่าย!N76&amp;IF(ข้อมูลการรับรองให้จำหน่าย!O76="",""," อ. ")&amp;ข้อมูลการรับรองให้จำหน่าย!O76&amp;IF(ข้อมูลการรับรองให้จำหน่าย!P76="",""," จ. ")&amp;ข้อมูลการรับรองให้จำหน่าย!P76</f>
        <v>99/7 ม. 1 ต. คลองเปรง อ. เมืองฉะเชิงเทรา จ. ฉะเชิงเทรา</v>
      </c>
      <c r="D85" s="31" t="str">
        <f>IF(ข้อมูลการรับรองให้จำหน่าย!Q76="","",ข้อมูลการรับรองให้จำหน่าย!Q76)</f>
        <v>เป็ด</v>
      </c>
      <c r="E85" s="26">
        <f>IF(ข้อมูลการรับรองให้จำหน่าย!R76="","",ข้อมูลการรับรองให้จำหน่าย!R76)</f>
        <v>0</v>
      </c>
      <c r="F85" s="26">
        <f>IF(ข้อมูลการรับรองให้จำหน่าย!S76="","",ข้อมูลการรับรองให้จำหน่าย!S76)</f>
        <v>228</v>
      </c>
      <c r="G85" s="31" t="str">
        <f>IF(ข้อมูลการรับรองให้จำหน่าย!T76="","","√")</f>
        <v>√</v>
      </c>
      <c r="H85" s="31" t="str">
        <f>IF(ข้อมูลการรับรองให้จำหน่าย!U76="","","√")</f>
        <v/>
      </c>
      <c r="I85" s="31" t="str">
        <f>IF(ข้อมูลการรับรองให้จำหน่าย!V76="","",ข้อมูลการรับรองให้จำหน่าย!V76)</f>
        <v xml:space="preserve">14/63/008749        </v>
      </c>
    </row>
    <row r="86" spans="1:9" x14ac:dyDescent="0.25">
      <c r="A86" s="30" t="str">
        <f>IF(ข้อมูลการรับรองให้จำหน่าย!I77="","",ข้อมูลการรับรองให้จำหน่าย!I77)</f>
        <v>10/11/2021</v>
      </c>
      <c r="B86" s="19" t="str">
        <f>IF(ข้อมูลการรับรองให้จำหน่าย!J77="","",ข้อมูลการรับรองให้จำหน่าย!J77)</f>
        <v>บมจ บิ๊กซี ซูเปอร์เซ็นเตอร์ (ศูนย์กร</v>
      </c>
      <c r="C86" s="19" t="str">
        <f>ข้อมูลการรับรองให้จำหน่าย!K77&amp;IF(ข้อมูลการรับรองให้จำหน่าย!L77="",""," ม. ")&amp;ข้อมูลการรับรองให้จำหน่าย!L77&amp;IF(ข้อมูลการรับรองให้จำหน่าย!M77="",""," ถ. ")&amp;ข้อมูลการรับรองให้จำหน่าย!M77&amp;IF(ข้อมูลการรับรองให้จำหน่าย!N77="",""," ต. ")&amp;ข้อมูลการรับรองให้จำหน่าย!N77&amp;IF(ข้อมูลการรับรองให้จำหน่าย!O77="",""," อ. ")&amp;ข้อมูลการรับรองให้จำหน่าย!O77&amp;IF(ข้อมูลการรับรองให้จำหน่าย!P77="",""," จ. ")&amp;ข้อมูลการรับรองให้จำหน่าย!P77</f>
        <v>99/7 ม. 1 ต. คลองเปรง อ. เมืองฉะเชิงเทรา จ. ฉะเชิงเทรา</v>
      </c>
      <c r="D86" s="31" t="str">
        <f>IF(ข้อมูลการรับรองให้จำหน่าย!Q77="","",ข้อมูลการรับรองให้จำหน่าย!Q77)</f>
        <v>เป็ด</v>
      </c>
      <c r="E86" s="26">
        <f>IF(ข้อมูลการรับรองให้จำหน่าย!R77="","",ข้อมูลการรับรองให้จำหน่าย!R77)</f>
        <v>0</v>
      </c>
      <c r="F86" s="26">
        <f>IF(ข้อมูลการรับรองให้จำหน่าย!S77="","",ข้อมูลการรับรองให้จำหน่าย!S77)</f>
        <v>146</v>
      </c>
      <c r="G86" s="31" t="str">
        <f>IF(ข้อมูลการรับรองให้จำหน่าย!T77="","","√")</f>
        <v>√</v>
      </c>
      <c r="H86" s="31" t="str">
        <f>IF(ข้อมูลการรับรองให้จำหน่าย!U77="","","√")</f>
        <v/>
      </c>
      <c r="I86" s="31" t="str">
        <f>IF(ข้อมูลการรับรองให้จำหน่าย!V77="","",ข้อมูลการรับรองให้จำหน่าย!V77)</f>
        <v xml:space="preserve">14/63/008750        </v>
      </c>
    </row>
    <row r="87" spans="1:9" x14ac:dyDescent="0.25">
      <c r="A87" s="30" t="str">
        <f>IF(ข้อมูลการรับรองให้จำหน่าย!I78="","",ข้อมูลการรับรองให้จำหน่าย!I78)</f>
        <v>11/11/2021</v>
      </c>
      <c r="B87" s="19" t="str">
        <f>IF(ข้อมูลการรับรองให้จำหน่าย!J78="","",ข้อมูลการรับรองให้จำหน่าย!J78)</f>
        <v xml:space="preserve">บมจ. สยามแม็คโคร (DC)               </v>
      </c>
      <c r="C87" s="19" t="str">
        <f>ข้อมูลการรับรองให้จำหน่าย!K78&amp;IF(ข้อมูลการรับรองให้จำหน่าย!L78="",""," ม. ")&amp;ข้อมูลการรับรองให้จำหน่าย!L78&amp;IF(ข้อมูลการรับรองให้จำหน่าย!M78="",""," ถ. ")&amp;ข้อมูลการรับรองให้จำหน่าย!M78&amp;IF(ข้อมูลการรับรองให้จำหน่าย!N78="",""," ต. ")&amp;ข้อมูลการรับรองให้จำหน่าย!N78&amp;IF(ข้อมูลการรับรองให้จำหน่าย!O78="",""," อ. ")&amp;ข้อมูลการรับรองให้จำหน่าย!O78&amp;IF(ข้อมูลการรับรองให้จำหน่าย!P78="",""," จ. ")&amp;ข้อมูลการรับรองให้จำหน่าย!P78</f>
        <v>6/1 ม. 1 ต. พะยอม อ. วังน้อย จ. พระนครศรีอยุธยา</v>
      </c>
      <c r="D87" s="31" t="str">
        <f>IF(ข้อมูลการรับรองให้จำหน่าย!Q78="","",ข้อมูลการรับรองให้จำหน่าย!Q78)</f>
        <v>เป็ด</v>
      </c>
      <c r="E87" s="26">
        <f>IF(ข้อมูลการรับรองให้จำหน่าย!R78="","",ข้อมูลการรับรองให้จำหน่าย!R78)</f>
        <v>0</v>
      </c>
      <c r="F87" s="26">
        <f>IF(ข้อมูลการรับรองให้จำหน่าย!S78="","",ข้อมูลการรับรองให้จำหน่าย!S78)</f>
        <v>12</v>
      </c>
      <c r="G87" s="31" t="str">
        <f>IF(ข้อมูลการรับรองให้จำหน่าย!T78="","","√")</f>
        <v>√</v>
      </c>
      <c r="H87" s="31" t="str">
        <f>IF(ข้อมูลการรับรองให้จำหน่าย!U78="","","√")</f>
        <v/>
      </c>
      <c r="I87" s="31" t="str">
        <f>IF(ข้อมูลการรับรองให้จำหน่าย!V78="","",ข้อมูลการรับรองให้จำหน่าย!V78)</f>
        <v xml:space="preserve">14/63/008751        </v>
      </c>
    </row>
    <row r="88" spans="1:9" x14ac:dyDescent="0.25">
      <c r="A88" s="30" t="str">
        <f>IF(ข้อมูลการรับรองให้จำหน่าย!I79="","",ข้อมูลการรับรองให้จำหน่าย!I79)</f>
        <v>11/11/2021</v>
      </c>
      <c r="B88" s="19" t="str">
        <f>IF(ข้อมูลการรับรองให้จำหน่าย!J79="","",ข้อมูลการรับรองให้จำหน่าย!J79)</f>
        <v xml:space="preserve">บมจ. สยามแม็คโคร (DC)               </v>
      </c>
      <c r="C88" s="19" t="str">
        <f>ข้อมูลการรับรองให้จำหน่าย!K79&amp;IF(ข้อมูลการรับรองให้จำหน่าย!L79="",""," ม. ")&amp;ข้อมูลการรับรองให้จำหน่าย!L79&amp;IF(ข้อมูลการรับรองให้จำหน่าย!M79="",""," ถ. ")&amp;ข้อมูลการรับรองให้จำหน่าย!M79&amp;IF(ข้อมูลการรับรองให้จำหน่าย!N79="",""," ต. ")&amp;ข้อมูลการรับรองให้จำหน่าย!N79&amp;IF(ข้อมูลการรับรองให้จำหน่าย!O79="",""," อ. ")&amp;ข้อมูลการรับรองให้จำหน่าย!O79&amp;IF(ข้อมูลการรับรองให้จำหน่าย!P79="",""," จ. ")&amp;ข้อมูลการรับรองให้จำหน่าย!P79</f>
        <v>6/1 ม. 1 ต. พะยอม อ. วังน้อย จ. พระนครศรีอยุธยา</v>
      </c>
      <c r="D88" s="31" t="str">
        <f>IF(ข้อมูลการรับรองให้จำหน่าย!Q79="","",ข้อมูลการรับรองให้จำหน่าย!Q79)</f>
        <v>เป็ด</v>
      </c>
      <c r="E88" s="26">
        <f>IF(ข้อมูลการรับรองให้จำหน่าย!R79="","",ข้อมูลการรับรองให้จำหน่าย!R79)</f>
        <v>120</v>
      </c>
      <c r="F88" s="26">
        <f>IF(ข้อมูลการรับรองให้จำหน่าย!S79="","",ข้อมูลการรับรองให้จำหน่าย!S79)</f>
        <v>952.74</v>
      </c>
      <c r="G88" s="31" t="str">
        <f>IF(ข้อมูลการรับรองให้จำหน่าย!T79="","","√")</f>
        <v>√</v>
      </c>
      <c r="H88" s="31" t="str">
        <f>IF(ข้อมูลการรับรองให้จำหน่าย!U79="","","√")</f>
        <v/>
      </c>
      <c r="I88" s="31" t="str">
        <f>IF(ข้อมูลการรับรองให้จำหน่าย!V79="","",ข้อมูลการรับรองให้จำหน่าย!V79)</f>
        <v xml:space="preserve">14/63/008752        </v>
      </c>
    </row>
    <row r="89" spans="1:9" x14ac:dyDescent="0.25">
      <c r="A89" s="30" t="str">
        <f>IF(ข้อมูลการรับรองให้จำหน่าย!I80="","",ข้อมูลการรับรองให้จำหน่าย!I80)</f>
        <v>11/11/2021</v>
      </c>
      <c r="B89" s="19" t="str">
        <f>IF(ข้อมูลการรับรองให้จำหน่าย!J80="","",ข้อมูลการรับรองให้จำหน่าย!J80)</f>
        <v xml:space="preserve">บมจ. สยามแม็คโคร (DC)               </v>
      </c>
      <c r="C89" s="19" t="str">
        <f>ข้อมูลการรับรองให้จำหน่าย!K80&amp;IF(ข้อมูลการรับรองให้จำหน่าย!L80="",""," ม. ")&amp;ข้อมูลการรับรองให้จำหน่าย!L80&amp;IF(ข้อมูลการรับรองให้จำหน่าย!M80="",""," ถ. ")&amp;ข้อมูลการรับรองให้จำหน่าย!M80&amp;IF(ข้อมูลการรับรองให้จำหน่าย!N80="",""," ต. ")&amp;ข้อมูลการรับรองให้จำหน่าย!N80&amp;IF(ข้อมูลการรับรองให้จำหน่าย!O80="",""," อ. ")&amp;ข้อมูลการรับรองให้จำหน่าย!O80&amp;IF(ข้อมูลการรับรองให้จำหน่าย!P80="",""," จ. ")&amp;ข้อมูลการรับรองให้จำหน่าย!P80</f>
        <v>6/1 ม. 1 ต. พะยอม อ. วังน้อย จ. พระนครศรีอยุธยา</v>
      </c>
      <c r="D89" s="31" t="str">
        <f>IF(ข้อมูลการรับรองให้จำหน่าย!Q80="","",ข้อมูลการรับรองให้จำหน่าย!Q80)</f>
        <v>เป็ด</v>
      </c>
      <c r="E89" s="26">
        <f>IF(ข้อมูลการรับรองให้จำหน่าย!R80="","",ข้อมูลการรับรองให้จำหน่าย!R80)</f>
        <v>0</v>
      </c>
      <c r="F89" s="26">
        <f>IF(ข้อมูลการรับรองให้จำหน่าย!S80="","",ข้อมูลการรับรองให้จำหน่าย!S80)</f>
        <v>360</v>
      </c>
      <c r="G89" s="31" t="str">
        <f>IF(ข้อมูลการรับรองให้จำหน่าย!T80="","","√")</f>
        <v>√</v>
      </c>
      <c r="H89" s="31" t="str">
        <f>IF(ข้อมูลการรับรองให้จำหน่าย!U80="","","√")</f>
        <v/>
      </c>
      <c r="I89" s="31" t="str">
        <f>IF(ข้อมูลการรับรองให้จำหน่าย!V80="","",ข้อมูลการรับรองให้จำหน่าย!V80)</f>
        <v xml:space="preserve">14/63/008753        </v>
      </c>
    </row>
    <row r="90" spans="1:9" x14ac:dyDescent="0.25">
      <c r="A90" s="30" t="str">
        <f>IF(ข้อมูลการรับรองให้จำหน่าย!I81="","",ข้อมูลการรับรองให้จำหน่าย!I81)</f>
        <v>11/11/2021</v>
      </c>
      <c r="B90" s="19" t="str">
        <f>IF(ข้อมูลการรับรองให้จำหน่าย!J81="","",ข้อมูลการรับรองให้จำหน่าย!J81)</f>
        <v xml:space="preserve">บมจ. สยามแม็คโคร (DC)               </v>
      </c>
      <c r="C90" s="19" t="str">
        <f>ข้อมูลการรับรองให้จำหน่าย!K81&amp;IF(ข้อมูลการรับรองให้จำหน่าย!L81="",""," ม. ")&amp;ข้อมูลการรับรองให้จำหน่าย!L81&amp;IF(ข้อมูลการรับรองให้จำหน่าย!M81="",""," ถ. ")&amp;ข้อมูลการรับรองให้จำหน่าย!M81&amp;IF(ข้อมูลการรับรองให้จำหน่าย!N81="",""," ต. ")&amp;ข้อมูลการรับรองให้จำหน่าย!N81&amp;IF(ข้อมูลการรับรองให้จำหน่าย!O81="",""," อ. ")&amp;ข้อมูลการรับรองให้จำหน่าย!O81&amp;IF(ข้อมูลการรับรองให้จำหน่าย!P81="",""," จ. ")&amp;ข้อมูลการรับรองให้จำหน่าย!P81</f>
        <v>6/1 ม. 1 ต. พะยอม อ. วังน้อย จ. พระนครศรีอยุธยา</v>
      </c>
      <c r="D90" s="31" t="str">
        <f>IF(ข้อมูลการรับรองให้จำหน่าย!Q81="","",ข้อมูลการรับรองให้จำหน่าย!Q81)</f>
        <v>เป็ด</v>
      </c>
      <c r="E90" s="26">
        <f>IF(ข้อมูลการรับรองให้จำหน่าย!R81="","",ข้อมูลการรับรองให้จำหน่าย!R81)</f>
        <v>740</v>
      </c>
      <c r="F90" s="26">
        <f>IF(ข้อมูลการรับรองให้จำหน่าย!S81="","",ข้อมูลการรับรองให้จำหน่าย!S81)</f>
        <v>4486.8599999999997</v>
      </c>
      <c r="G90" s="31" t="str">
        <f>IF(ข้อมูลการรับรองให้จำหน่าย!T81="","","√")</f>
        <v>√</v>
      </c>
      <c r="H90" s="31" t="str">
        <f>IF(ข้อมูลการรับรองให้จำหน่าย!U81="","","√")</f>
        <v/>
      </c>
      <c r="I90" s="31" t="str">
        <f>IF(ข้อมูลการรับรองให้จำหน่าย!V81="","",ข้อมูลการรับรองให้จำหน่าย!V81)</f>
        <v xml:space="preserve">14/63/008754        </v>
      </c>
    </row>
    <row r="91" spans="1:9" x14ac:dyDescent="0.25">
      <c r="A91" s="30" t="str">
        <f>IF(ข้อมูลการรับรองให้จำหน่าย!I82="","",ข้อมูลการรับรองให้จำหน่าย!I82)</f>
        <v>11/11/2021</v>
      </c>
      <c r="B91" s="19" t="str">
        <f>IF(ข้อมูลการรับรองให้จำหน่าย!J82="","",ข้อมูลการรับรองให้จำหน่าย!J82)</f>
        <v xml:space="preserve">บมจ. สยามแม็คโคร คลังสินค้าอาหารสด  </v>
      </c>
      <c r="C91" s="19" t="str">
        <f>ข้อมูลการรับรองให้จำหน่าย!K82&amp;IF(ข้อมูลการรับรองให้จำหน่าย!L82="",""," ม. ")&amp;ข้อมูลการรับรองให้จำหน่าย!L82&amp;IF(ข้อมูลการรับรองให้จำหน่าย!M82="",""," ถ. ")&amp;ข้อมูลการรับรองให้จำหน่าย!M82&amp;IF(ข้อมูลการรับรองให้จำหน่าย!N82="",""," ต. ")&amp;ข้อมูลการรับรองให้จำหน่าย!N82&amp;IF(ข้อมูลการรับรองให้จำหน่าย!O82="",""," อ. ")&amp;ข้อมูลการรับรองให้จำหน่าย!O82&amp;IF(ข้อมูลการรับรองให้จำหน่าย!P82="",""," จ. ")&amp;ข้อมูลการรับรองให้จำหน่าย!P82</f>
        <v>ห้องเลขที่ W.1/1 เลขที่ 54/6 ม. 2 ต. กาหลง อ. เมืองสมุทรสาคร จ. ราชบุรี</v>
      </c>
      <c r="D91" s="31" t="str">
        <f>IF(ข้อมูลการรับรองให้จำหน่าย!Q82="","",ข้อมูลการรับรองให้จำหน่าย!Q82)</f>
        <v>เป็ด</v>
      </c>
      <c r="E91" s="26">
        <f>IF(ข้อมูลการรับรองให้จำหน่าย!R82="","",ข้อมูลการรับรองให้จำหน่าย!R82)</f>
        <v>710</v>
      </c>
      <c r="F91" s="26">
        <f>IF(ข้อมูลการรับรองให้จำหน่าย!S82="","",ข้อมูลการรับรองให้จำหน่าย!S82)</f>
        <v>3546.52</v>
      </c>
      <c r="G91" s="31" t="str">
        <f>IF(ข้อมูลการรับรองให้จำหน่าย!T82="","","√")</f>
        <v>√</v>
      </c>
      <c r="H91" s="31" t="str">
        <f>IF(ข้อมูลการรับรองให้จำหน่าย!U82="","","√")</f>
        <v/>
      </c>
      <c r="I91" s="31" t="str">
        <f>IF(ข้อมูลการรับรองให้จำหน่าย!V82="","",ข้อมูลการรับรองให้จำหน่าย!V82)</f>
        <v xml:space="preserve">14/63/008755        </v>
      </c>
    </row>
    <row r="92" spans="1:9" x14ac:dyDescent="0.25">
      <c r="A92" s="30" t="str">
        <f>IF(ข้อมูลการรับรองให้จำหน่าย!I83="","",ข้อมูลการรับรองให้จำหน่าย!I83)</f>
        <v/>
      </c>
      <c r="B92" s="19" t="str">
        <f>IF(ข้อมูลการรับรองให้จำหน่าย!J83="","",ข้อมูลการรับรองให้จำหน่าย!J83)</f>
        <v/>
      </c>
      <c r="C92" s="19" t="str">
        <f>ข้อมูลการรับรองให้จำหน่าย!K83&amp;IF(ข้อมูลการรับรองให้จำหน่าย!L83="",""," ม. ")&amp;ข้อมูลการรับรองให้จำหน่าย!L83&amp;IF(ข้อมูลการรับรองให้จำหน่าย!M83="",""," ถ. ")&amp;ข้อมูลการรับรองให้จำหน่าย!M83&amp;IF(ข้อมูลการรับรองให้จำหน่าย!N83="",""," ต. ")&amp;ข้อมูลการรับรองให้จำหน่าย!N83&amp;IF(ข้อมูลการรับรองให้จำหน่าย!O83="",""," อ. ")&amp;ข้อมูลการรับรองให้จำหน่าย!O83&amp;IF(ข้อมูลการรับรองให้จำหน่าย!P83="",""," จ. ")&amp;ข้อมูลการรับรองให้จำหน่าย!P83</f>
        <v/>
      </c>
      <c r="D92" s="31" t="str">
        <f>IF(ข้อมูลการรับรองให้จำหน่าย!Q83="","",ข้อมูลการรับรองให้จำหน่าย!Q83)</f>
        <v/>
      </c>
      <c r="E92" s="26" t="str">
        <f>IF(ข้อมูลการรับรองให้จำหน่าย!R83="","",ข้อมูลการรับรองให้จำหน่าย!R83)</f>
        <v/>
      </c>
      <c r="F92" s="26" t="str">
        <f>IF(ข้อมูลการรับรองให้จำหน่าย!S83="","",ข้อมูลการรับรองให้จำหน่าย!S83)</f>
        <v/>
      </c>
      <c r="G92" s="31" t="str">
        <f>IF(ข้อมูลการรับรองให้จำหน่าย!T83="","","√")</f>
        <v/>
      </c>
      <c r="H92" s="31" t="str">
        <f>IF(ข้อมูลการรับรองให้จำหน่าย!U83="","","√")</f>
        <v/>
      </c>
      <c r="I92" s="31" t="str">
        <f>IF(ข้อมูลการรับรองให้จำหน่าย!V83="","",ข้อมูลการรับรองให้จำหน่าย!V83)</f>
        <v/>
      </c>
    </row>
    <row r="93" spans="1:9" x14ac:dyDescent="0.25">
      <c r="A93" s="30" t="str">
        <f>IF(ข้อมูลการรับรองให้จำหน่าย!I84="","",ข้อมูลการรับรองให้จำหน่าย!I84)</f>
        <v/>
      </c>
      <c r="B93" s="19" t="str">
        <f>IF(ข้อมูลการรับรองให้จำหน่าย!J84="","",ข้อมูลการรับรองให้จำหน่าย!J84)</f>
        <v/>
      </c>
      <c r="C93" s="19" t="str">
        <f>ข้อมูลการรับรองให้จำหน่าย!K84&amp;IF(ข้อมูลการรับรองให้จำหน่าย!L84="",""," ม. ")&amp;ข้อมูลการรับรองให้จำหน่าย!L84&amp;IF(ข้อมูลการรับรองให้จำหน่าย!M84="",""," ถ. ")&amp;ข้อมูลการรับรองให้จำหน่าย!M84&amp;IF(ข้อมูลการรับรองให้จำหน่าย!N84="",""," ต. ")&amp;ข้อมูลการรับรองให้จำหน่าย!N84&amp;IF(ข้อมูลการรับรองให้จำหน่าย!O84="",""," อ. ")&amp;ข้อมูลการรับรองให้จำหน่าย!O84&amp;IF(ข้อมูลการรับรองให้จำหน่าย!P84="",""," จ. ")&amp;ข้อมูลการรับรองให้จำหน่าย!P84</f>
        <v/>
      </c>
      <c r="D93" s="31" t="str">
        <f>IF(ข้อมูลการรับรองให้จำหน่าย!Q84="","",ข้อมูลการรับรองให้จำหน่าย!Q84)</f>
        <v/>
      </c>
      <c r="E93" s="26" t="str">
        <f>IF(ข้อมูลการรับรองให้จำหน่าย!R84="","",ข้อมูลการรับรองให้จำหน่าย!R84)</f>
        <v/>
      </c>
      <c r="F93" s="26" t="str">
        <f>IF(ข้อมูลการรับรองให้จำหน่าย!S84="","",ข้อมูลการรับรองให้จำหน่าย!S84)</f>
        <v/>
      </c>
      <c r="G93" s="31" t="str">
        <f>IF(ข้อมูลการรับรองให้จำหน่าย!T84="","","√")</f>
        <v/>
      </c>
      <c r="H93" s="31" t="str">
        <f>IF(ข้อมูลการรับรองให้จำหน่าย!U84="","","√")</f>
        <v/>
      </c>
      <c r="I93" s="31" t="str">
        <f>IF(ข้อมูลการรับรองให้จำหน่าย!V84="","",ข้อมูลการรับรองให้จำหน่าย!V84)</f>
        <v/>
      </c>
    </row>
    <row r="94" spans="1:9" x14ac:dyDescent="0.25">
      <c r="A94" s="30" t="str">
        <f>IF(ข้อมูลการรับรองให้จำหน่าย!I85="","",ข้อมูลการรับรองให้จำหน่าย!I85)</f>
        <v/>
      </c>
      <c r="B94" s="19" t="str">
        <f>IF(ข้อมูลการรับรองให้จำหน่าย!J85="","",ข้อมูลการรับรองให้จำหน่าย!J85)</f>
        <v/>
      </c>
      <c r="C94" s="19" t="str">
        <f>ข้อมูลการรับรองให้จำหน่าย!K85&amp;IF(ข้อมูลการรับรองให้จำหน่าย!L85="",""," ม. ")&amp;ข้อมูลการรับรองให้จำหน่าย!L85&amp;IF(ข้อมูลการรับรองให้จำหน่าย!M85="",""," ถ. ")&amp;ข้อมูลการรับรองให้จำหน่าย!M85&amp;IF(ข้อมูลการรับรองให้จำหน่าย!N85="",""," ต. ")&amp;ข้อมูลการรับรองให้จำหน่าย!N85&amp;IF(ข้อมูลการรับรองให้จำหน่าย!O85="",""," อ. ")&amp;ข้อมูลการรับรองให้จำหน่าย!O85&amp;IF(ข้อมูลการรับรองให้จำหน่าย!P85="",""," จ. ")&amp;ข้อมูลการรับรองให้จำหน่าย!P85</f>
        <v/>
      </c>
      <c r="D94" s="31" t="str">
        <f>IF(ข้อมูลการรับรองให้จำหน่าย!Q85="","",ข้อมูลการรับรองให้จำหน่าย!Q85)</f>
        <v/>
      </c>
      <c r="E94" s="26" t="str">
        <f>IF(ข้อมูลการรับรองให้จำหน่าย!R85="","",ข้อมูลการรับรองให้จำหน่าย!R85)</f>
        <v/>
      </c>
      <c r="F94" s="26" t="str">
        <f>IF(ข้อมูลการรับรองให้จำหน่าย!S85="","",ข้อมูลการรับรองให้จำหน่าย!S85)</f>
        <v/>
      </c>
      <c r="G94" s="31" t="str">
        <f>IF(ข้อมูลการรับรองให้จำหน่าย!T85="","","√")</f>
        <v/>
      </c>
      <c r="H94" s="31" t="str">
        <f>IF(ข้อมูลการรับรองให้จำหน่าย!U85="","","√")</f>
        <v/>
      </c>
      <c r="I94" s="31" t="str">
        <f>IF(ข้อมูลการรับรองให้จำหน่าย!V85="","",ข้อมูลการรับรองให้จำหน่าย!V85)</f>
        <v/>
      </c>
    </row>
    <row r="95" spans="1:9" x14ac:dyDescent="0.25">
      <c r="A95" s="30" t="str">
        <f>IF(ข้อมูลการรับรองให้จำหน่าย!I86="","",ข้อมูลการรับรองให้จำหน่าย!I86)</f>
        <v/>
      </c>
      <c r="B95" s="19" t="str">
        <f>IF(ข้อมูลการรับรองให้จำหน่าย!J86="","",ข้อมูลการรับรองให้จำหน่าย!J86)</f>
        <v/>
      </c>
      <c r="C95" s="19" t="str">
        <f>ข้อมูลการรับรองให้จำหน่าย!K86&amp;IF(ข้อมูลการรับรองให้จำหน่าย!L86="",""," ม. ")&amp;ข้อมูลการรับรองให้จำหน่าย!L86&amp;IF(ข้อมูลการรับรองให้จำหน่าย!M86="",""," ถ. ")&amp;ข้อมูลการรับรองให้จำหน่าย!M86&amp;IF(ข้อมูลการรับรองให้จำหน่าย!N86="",""," ต. ")&amp;ข้อมูลการรับรองให้จำหน่าย!N86&amp;IF(ข้อมูลการรับรองให้จำหน่าย!O86="",""," อ. ")&amp;ข้อมูลการรับรองให้จำหน่าย!O86&amp;IF(ข้อมูลการรับรองให้จำหน่าย!P86="",""," จ. ")&amp;ข้อมูลการรับรองให้จำหน่าย!P86</f>
        <v/>
      </c>
      <c r="D95" s="31" t="str">
        <f>IF(ข้อมูลการรับรองให้จำหน่าย!Q86="","",ข้อมูลการรับรองให้จำหน่าย!Q86)</f>
        <v/>
      </c>
      <c r="E95" s="26" t="str">
        <f>IF(ข้อมูลการรับรองให้จำหน่าย!R86="","",ข้อมูลการรับรองให้จำหน่าย!R86)</f>
        <v/>
      </c>
      <c r="F95" s="26" t="str">
        <f>IF(ข้อมูลการรับรองให้จำหน่าย!S86="","",ข้อมูลการรับรองให้จำหน่าย!S86)</f>
        <v/>
      </c>
      <c r="G95" s="31" t="str">
        <f>IF(ข้อมูลการรับรองให้จำหน่าย!T86="","","√")</f>
        <v/>
      </c>
      <c r="H95" s="31" t="str">
        <f>IF(ข้อมูลการรับรองให้จำหน่าย!U86="","","√")</f>
        <v/>
      </c>
      <c r="I95" s="31" t="str">
        <f>IF(ข้อมูลการรับรองให้จำหน่าย!V86="","",ข้อมูลการรับรองให้จำหน่าย!V86)</f>
        <v/>
      </c>
    </row>
    <row r="96" spans="1:9" x14ac:dyDescent="0.25">
      <c r="A96" s="30" t="str">
        <f>IF(ข้อมูลการรับรองให้จำหน่าย!I87="","",ข้อมูลการรับรองให้จำหน่าย!I87)</f>
        <v/>
      </c>
      <c r="B96" s="19" t="str">
        <f>IF(ข้อมูลการรับรองให้จำหน่าย!J87="","",ข้อมูลการรับรองให้จำหน่าย!J87)</f>
        <v/>
      </c>
      <c r="C96" s="19" t="str">
        <f>ข้อมูลการรับรองให้จำหน่าย!K87&amp;IF(ข้อมูลการรับรองให้จำหน่าย!L87="",""," ม. ")&amp;ข้อมูลการรับรองให้จำหน่าย!L87&amp;IF(ข้อมูลการรับรองให้จำหน่าย!M87="",""," ถ. ")&amp;ข้อมูลการรับรองให้จำหน่าย!M87&amp;IF(ข้อมูลการรับรองให้จำหน่าย!N87="",""," ต. ")&amp;ข้อมูลการรับรองให้จำหน่าย!N87&amp;IF(ข้อมูลการรับรองให้จำหน่าย!O87="",""," อ. ")&amp;ข้อมูลการรับรองให้จำหน่าย!O87&amp;IF(ข้อมูลการรับรองให้จำหน่าย!P87="",""," จ. ")&amp;ข้อมูลการรับรองให้จำหน่าย!P87</f>
        <v/>
      </c>
      <c r="D96" s="31" t="str">
        <f>IF(ข้อมูลการรับรองให้จำหน่าย!Q87="","",ข้อมูลการรับรองให้จำหน่าย!Q87)</f>
        <v/>
      </c>
      <c r="E96" s="26" t="str">
        <f>IF(ข้อมูลการรับรองให้จำหน่าย!R87="","",ข้อมูลการรับรองให้จำหน่าย!R87)</f>
        <v/>
      </c>
      <c r="F96" s="26" t="str">
        <f>IF(ข้อมูลการรับรองให้จำหน่าย!S87="","",ข้อมูลการรับรองให้จำหน่าย!S87)</f>
        <v/>
      </c>
      <c r="G96" s="31" t="str">
        <f>IF(ข้อมูลการรับรองให้จำหน่าย!T87="","","√")</f>
        <v/>
      </c>
      <c r="H96" s="31" t="str">
        <f>IF(ข้อมูลการรับรองให้จำหน่าย!U87="","","√")</f>
        <v/>
      </c>
      <c r="I96" s="31" t="str">
        <f>IF(ข้อมูลการรับรองให้จำหน่าย!V87="","",ข้อมูลการรับรองให้จำหน่าย!V87)</f>
        <v/>
      </c>
    </row>
    <row r="97" spans="1:9" x14ac:dyDescent="0.25">
      <c r="A97" s="30" t="str">
        <f>IF(ข้อมูลการรับรองให้จำหน่าย!I88="","",ข้อมูลการรับรองให้จำหน่าย!I88)</f>
        <v/>
      </c>
      <c r="B97" s="19" t="str">
        <f>IF(ข้อมูลการรับรองให้จำหน่าย!J88="","",ข้อมูลการรับรองให้จำหน่าย!J88)</f>
        <v/>
      </c>
      <c r="C97" s="19" t="str">
        <f>ข้อมูลการรับรองให้จำหน่าย!K88&amp;IF(ข้อมูลการรับรองให้จำหน่าย!L88="",""," ม. ")&amp;ข้อมูลการรับรองให้จำหน่าย!L88&amp;IF(ข้อมูลการรับรองให้จำหน่าย!M88="",""," ถ. ")&amp;ข้อมูลการรับรองให้จำหน่าย!M88&amp;IF(ข้อมูลการรับรองให้จำหน่าย!N88="",""," ต. ")&amp;ข้อมูลการรับรองให้จำหน่าย!N88&amp;IF(ข้อมูลการรับรองให้จำหน่าย!O88="",""," อ. ")&amp;ข้อมูลการรับรองให้จำหน่าย!O88&amp;IF(ข้อมูลการรับรองให้จำหน่าย!P88="",""," จ. ")&amp;ข้อมูลการรับรองให้จำหน่าย!P88</f>
        <v/>
      </c>
      <c r="D97" s="31" t="str">
        <f>IF(ข้อมูลการรับรองให้จำหน่าย!Q88="","",ข้อมูลการรับรองให้จำหน่าย!Q88)</f>
        <v/>
      </c>
      <c r="E97" s="26" t="str">
        <f>IF(ข้อมูลการรับรองให้จำหน่าย!R88="","",ข้อมูลการรับรองให้จำหน่าย!R88)</f>
        <v/>
      </c>
      <c r="F97" s="26" t="str">
        <f>IF(ข้อมูลการรับรองให้จำหน่าย!S88="","",ข้อมูลการรับรองให้จำหน่าย!S88)</f>
        <v/>
      </c>
      <c r="G97" s="31" t="str">
        <f>IF(ข้อมูลการรับรองให้จำหน่าย!T88="","","√")</f>
        <v/>
      </c>
      <c r="H97" s="31" t="str">
        <f>IF(ข้อมูลการรับรองให้จำหน่าย!U88="","","√")</f>
        <v/>
      </c>
      <c r="I97" s="31" t="str">
        <f>IF(ข้อมูลการรับรองให้จำหน่าย!V88="","",ข้อมูลการรับรองให้จำหน่าย!V88)</f>
        <v/>
      </c>
    </row>
    <row r="98" spans="1:9" x14ac:dyDescent="0.25">
      <c r="A98" s="30" t="str">
        <f>IF(ข้อมูลการรับรองให้จำหน่าย!I89="","",ข้อมูลการรับรองให้จำหน่าย!I89)</f>
        <v/>
      </c>
      <c r="B98" s="19" t="str">
        <f>IF(ข้อมูลการรับรองให้จำหน่าย!J89="","",ข้อมูลการรับรองให้จำหน่าย!J89)</f>
        <v/>
      </c>
      <c r="C98" s="19" t="str">
        <f>ข้อมูลการรับรองให้จำหน่าย!K89&amp;IF(ข้อมูลการรับรองให้จำหน่าย!L89="",""," ม. ")&amp;ข้อมูลการรับรองให้จำหน่าย!L89&amp;IF(ข้อมูลการรับรองให้จำหน่าย!M89="",""," ถ. ")&amp;ข้อมูลการรับรองให้จำหน่าย!M89&amp;IF(ข้อมูลการรับรองให้จำหน่าย!N89="",""," ต. ")&amp;ข้อมูลการรับรองให้จำหน่าย!N89&amp;IF(ข้อมูลการรับรองให้จำหน่าย!O89="",""," อ. ")&amp;ข้อมูลการรับรองให้จำหน่าย!O89&amp;IF(ข้อมูลการรับรองให้จำหน่าย!P89="",""," จ. ")&amp;ข้อมูลการรับรองให้จำหน่าย!P89</f>
        <v/>
      </c>
      <c r="D98" s="31" t="str">
        <f>IF(ข้อมูลการรับรองให้จำหน่าย!Q89="","",ข้อมูลการรับรองให้จำหน่าย!Q89)</f>
        <v/>
      </c>
      <c r="E98" s="26" t="str">
        <f>IF(ข้อมูลการรับรองให้จำหน่าย!R89="","",ข้อมูลการรับรองให้จำหน่าย!R89)</f>
        <v/>
      </c>
      <c r="F98" s="26" t="str">
        <f>IF(ข้อมูลการรับรองให้จำหน่าย!S89="","",ข้อมูลการรับรองให้จำหน่าย!S89)</f>
        <v/>
      </c>
      <c r="G98" s="31" t="str">
        <f>IF(ข้อมูลการรับรองให้จำหน่าย!T89="","","√")</f>
        <v/>
      </c>
      <c r="H98" s="31" t="str">
        <f>IF(ข้อมูลการรับรองให้จำหน่าย!U89="","","√")</f>
        <v/>
      </c>
      <c r="I98" s="31" t="str">
        <f>IF(ข้อมูลการรับรองให้จำหน่าย!V89="","",ข้อมูลการรับรองให้จำหน่าย!V89)</f>
        <v/>
      </c>
    </row>
    <row r="99" spans="1:9" x14ac:dyDescent="0.25">
      <c r="A99" s="30" t="str">
        <f>IF(ข้อมูลการรับรองให้จำหน่าย!I90="","",ข้อมูลการรับรองให้จำหน่าย!I90)</f>
        <v/>
      </c>
      <c r="B99" s="19" t="str">
        <f>IF(ข้อมูลการรับรองให้จำหน่าย!J90="","",ข้อมูลการรับรองให้จำหน่าย!J90)</f>
        <v/>
      </c>
      <c r="C99" s="19" t="str">
        <f>ข้อมูลการรับรองให้จำหน่าย!K90&amp;IF(ข้อมูลการรับรองให้จำหน่าย!L90="",""," ม. ")&amp;ข้อมูลการรับรองให้จำหน่าย!L90&amp;IF(ข้อมูลการรับรองให้จำหน่าย!M90="",""," ถ. ")&amp;ข้อมูลการรับรองให้จำหน่าย!M90&amp;IF(ข้อมูลการรับรองให้จำหน่าย!N90="",""," ต. ")&amp;ข้อมูลการรับรองให้จำหน่าย!N90&amp;IF(ข้อมูลการรับรองให้จำหน่าย!O90="",""," อ. ")&amp;ข้อมูลการรับรองให้จำหน่าย!O90&amp;IF(ข้อมูลการรับรองให้จำหน่าย!P90="",""," จ. ")&amp;ข้อมูลการรับรองให้จำหน่าย!P90</f>
        <v/>
      </c>
      <c r="D99" s="31" t="str">
        <f>IF(ข้อมูลการรับรองให้จำหน่าย!Q90="","",ข้อมูลการรับรองให้จำหน่าย!Q90)</f>
        <v/>
      </c>
      <c r="E99" s="26" t="str">
        <f>IF(ข้อมูลการรับรองให้จำหน่าย!R90="","",ข้อมูลการรับรองให้จำหน่าย!R90)</f>
        <v/>
      </c>
      <c r="F99" s="26" t="str">
        <f>IF(ข้อมูลการรับรองให้จำหน่าย!S90="","",ข้อมูลการรับรองให้จำหน่าย!S90)</f>
        <v/>
      </c>
      <c r="G99" s="31" t="str">
        <f>IF(ข้อมูลการรับรองให้จำหน่าย!T90="","","√")</f>
        <v/>
      </c>
      <c r="H99" s="31" t="str">
        <f>IF(ข้อมูลการรับรองให้จำหน่าย!U90="","","√")</f>
        <v/>
      </c>
      <c r="I99" s="31" t="str">
        <f>IF(ข้อมูลการรับรองให้จำหน่าย!V90="","",ข้อมูลการรับรองให้จำหน่าย!V90)</f>
        <v/>
      </c>
    </row>
    <row r="100" spans="1:9" x14ac:dyDescent="0.25">
      <c r="A100" s="30" t="str">
        <f>IF(ข้อมูลการรับรองให้จำหน่าย!I91="","",ข้อมูลการรับรองให้จำหน่าย!I91)</f>
        <v/>
      </c>
      <c r="B100" s="19" t="str">
        <f>IF(ข้อมูลการรับรองให้จำหน่าย!J91="","",ข้อมูลการรับรองให้จำหน่าย!J91)</f>
        <v/>
      </c>
      <c r="C100" s="19" t="str">
        <f>ข้อมูลการรับรองให้จำหน่าย!K91&amp;IF(ข้อมูลการรับรองให้จำหน่าย!L91="",""," ม. ")&amp;ข้อมูลการรับรองให้จำหน่าย!L91&amp;IF(ข้อมูลการรับรองให้จำหน่าย!M91="",""," ถ. ")&amp;ข้อมูลการรับรองให้จำหน่าย!M91&amp;IF(ข้อมูลการรับรองให้จำหน่าย!N91="",""," ต. ")&amp;ข้อมูลการรับรองให้จำหน่าย!N91&amp;IF(ข้อมูลการรับรองให้จำหน่าย!O91="",""," อ. ")&amp;ข้อมูลการรับรองให้จำหน่าย!O91&amp;IF(ข้อมูลการรับรองให้จำหน่าย!P91="",""," จ. ")&amp;ข้อมูลการรับรองให้จำหน่าย!P91</f>
        <v/>
      </c>
      <c r="D100" s="31" t="str">
        <f>IF(ข้อมูลการรับรองให้จำหน่าย!Q91="","",ข้อมูลการรับรองให้จำหน่าย!Q91)</f>
        <v/>
      </c>
      <c r="E100" s="26" t="str">
        <f>IF(ข้อมูลการรับรองให้จำหน่าย!R91="","",ข้อมูลการรับรองให้จำหน่าย!R91)</f>
        <v/>
      </c>
      <c r="F100" s="26" t="str">
        <f>IF(ข้อมูลการรับรองให้จำหน่าย!S91="","",ข้อมูลการรับรองให้จำหน่าย!S91)</f>
        <v/>
      </c>
      <c r="G100" s="31" t="str">
        <f>IF(ข้อมูลการรับรองให้จำหน่าย!T91="","","√")</f>
        <v/>
      </c>
      <c r="H100" s="31" t="str">
        <f>IF(ข้อมูลการรับรองให้จำหน่าย!U91="","","√")</f>
        <v/>
      </c>
      <c r="I100" s="31" t="str">
        <f>IF(ข้อมูลการรับรองให้จำหน่าย!V91="","",ข้อมูลการรับรองให้จำหน่าย!V91)</f>
        <v/>
      </c>
    </row>
    <row r="101" spans="1:9" x14ac:dyDescent="0.25">
      <c r="A101" s="30" t="str">
        <f>IF(ข้อมูลการรับรองให้จำหน่าย!I92="","",ข้อมูลการรับรองให้จำหน่าย!I92)</f>
        <v/>
      </c>
      <c r="B101" s="19" t="str">
        <f>IF(ข้อมูลการรับรองให้จำหน่าย!J92="","",ข้อมูลการรับรองให้จำหน่าย!J92)</f>
        <v/>
      </c>
      <c r="C101" s="19" t="str">
        <f>ข้อมูลการรับรองให้จำหน่าย!K92&amp;IF(ข้อมูลการรับรองให้จำหน่าย!L92="",""," ม. ")&amp;ข้อมูลการรับรองให้จำหน่าย!L92&amp;IF(ข้อมูลการรับรองให้จำหน่าย!M92="",""," ถ. ")&amp;ข้อมูลการรับรองให้จำหน่าย!M92&amp;IF(ข้อมูลการรับรองให้จำหน่าย!N92="",""," ต. ")&amp;ข้อมูลการรับรองให้จำหน่าย!N92&amp;IF(ข้อมูลการรับรองให้จำหน่าย!O92="",""," อ. ")&amp;ข้อมูลการรับรองให้จำหน่าย!O92&amp;IF(ข้อมูลการรับรองให้จำหน่าย!P92="",""," จ. ")&amp;ข้อมูลการรับรองให้จำหน่าย!P92</f>
        <v/>
      </c>
      <c r="D101" s="31" t="str">
        <f>IF(ข้อมูลการรับรองให้จำหน่าย!Q92="","",ข้อมูลการรับรองให้จำหน่าย!Q92)</f>
        <v/>
      </c>
      <c r="E101" s="26" t="str">
        <f>IF(ข้อมูลการรับรองให้จำหน่าย!R92="","",ข้อมูลการรับรองให้จำหน่าย!R92)</f>
        <v/>
      </c>
      <c r="F101" s="26" t="str">
        <f>IF(ข้อมูลการรับรองให้จำหน่าย!S92="","",ข้อมูลการรับรองให้จำหน่าย!S92)</f>
        <v/>
      </c>
      <c r="G101" s="31" t="str">
        <f>IF(ข้อมูลการรับรองให้จำหน่าย!T92="","","√")</f>
        <v/>
      </c>
      <c r="H101" s="31" t="str">
        <f>IF(ข้อมูลการรับรองให้จำหน่าย!U92="","","√")</f>
        <v/>
      </c>
      <c r="I101" s="31" t="str">
        <f>IF(ข้อมูลการรับรองให้จำหน่าย!V92="","",ข้อมูลการรับรองให้จำหน่าย!V92)</f>
        <v/>
      </c>
    </row>
    <row r="102" spans="1:9" x14ac:dyDescent="0.25">
      <c r="A102" s="30" t="str">
        <f>IF(ข้อมูลการรับรองให้จำหน่าย!I93="","",ข้อมูลการรับรองให้จำหน่าย!I93)</f>
        <v/>
      </c>
      <c r="B102" s="19" t="str">
        <f>IF(ข้อมูลการรับรองให้จำหน่าย!J93="","",ข้อมูลการรับรองให้จำหน่าย!J93)</f>
        <v/>
      </c>
      <c r="C102" s="19" t="str">
        <f>ข้อมูลการรับรองให้จำหน่าย!K93&amp;IF(ข้อมูลการรับรองให้จำหน่าย!L93="",""," ม. ")&amp;ข้อมูลการรับรองให้จำหน่าย!L93&amp;IF(ข้อมูลการรับรองให้จำหน่าย!M93="",""," ถ. ")&amp;ข้อมูลการรับรองให้จำหน่าย!M93&amp;IF(ข้อมูลการรับรองให้จำหน่าย!N93="",""," ต. ")&amp;ข้อมูลการรับรองให้จำหน่าย!N93&amp;IF(ข้อมูลการรับรองให้จำหน่าย!O93="",""," อ. ")&amp;ข้อมูลการรับรองให้จำหน่าย!O93&amp;IF(ข้อมูลการรับรองให้จำหน่าย!P93="",""," จ. ")&amp;ข้อมูลการรับรองให้จำหน่าย!P93</f>
        <v/>
      </c>
      <c r="D102" s="31" t="str">
        <f>IF(ข้อมูลการรับรองให้จำหน่าย!Q93="","",ข้อมูลการรับรองให้จำหน่าย!Q93)</f>
        <v/>
      </c>
      <c r="E102" s="26" t="str">
        <f>IF(ข้อมูลการรับรองให้จำหน่าย!R93="","",ข้อมูลการรับรองให้จำหน่าย!R93)</f>
        <v/>
      </c>
      <c r="F102" s="26" t="str">
        <f>IF(ข้อมูลการรับรองให้จำหน่าย!S93="","",ข้อมูลการรับรองให้จำหน่าย!S93)</f>
        <v/>
      </c>
      <c r="G102" s="31" t="str">
        <f>IF(ข้อมูลการรับรองให้จำหน่าย!T93="","","√")</f>
        <v/>
      </c>
      <c r="H102" s="31" t="str">
        <f>IF(ข้อมูลการรับรองให้จำหน่าย!U93="","","√")</f>
        <v/>
      </c>
      <c r="I102" s="31" t="str">
        <f>IF(ข้อมูลการรับรองให้จำหน่าย!V93="","",ข้อมูลการรับรองให้จำหน่าย!V93)</f>
        <v/>
      </c>
    </row>
    <row r="103" spans="1:9" x14ac:dyDescent="0.25">
      <c r="A103" s="30" t="str">
        <f>IF(ข้อมูลการรับรองให้จำหน่าย!I94="","",ข้อมูลการรับรองให้จำหน่าย!I94)</f>
        <v/>
      </c>
      <c r="B103" s="19" t="str">
        <f>IF(ข้อมูลการรับรองให้จำหน่าย!J94="","",ข้อมูลการรับรองให้จำหน่าย!J94)</f>
        <v/>
      </c>
      <c r="C103" s="19" t="str">
        <f>ข้อมูลการรับรองให้จำหน่าย!K94&amp;IF(ข้อมูลการรับรองให้จำหน่าย!L94="",""," ม. ")&amp;ข้อมูลการรับรองให้จำหน่าย!L94&amp;IF(ข้อมูลการรับรองให้จำหน่าย!M94="",""," ถ. ")&amp;ข้อมูลการรับรองให้จำหน่าย!M94&amp;IF(ข้อมูลการรับรองให้จำหน่าย!N94="",""," ต. ")&amp;ข้อมูลการรับรองให้จำหน่าย!N94&amp;IF(ข้อมูลการรับรองให้จำหน่าย!O94="",""," อ. ")&amp;ข้อมูลการรับรองให้จำหน่าย!O94&amp;IF(ข้อมูลการรับรองให้จำหน่าย!P94="",""," จ. ")&amp;ข้อมูลการรับรองให้จำหน่าย!P94</f>
        <v/>
      </c>
      <c r="D103" s="31" t="str">
        <f>IF(ข้อมูลการรับรองให้จำหน่าย!Q94="","",ข้อมูลการรับรองให้จำหน่าย!Q94)</f>
        <v/>
      </c>
      <c r="E103" s="26" t="str">
        <f>IF(ข้อมูลการรับรองให้จำหน่าย!R94="","",ข้อมูลการรับรองให้จำหน่าย!R94)</f>
        <v/>
      </c>
      <c r="F103" s="26" t="str">
        <f>IF(ข้อมูลการรับรองให้จำหน่าย!S94="","",ข้อมูลการรับรองให้จำหน่าย!S94)</f>
        <v/>
      </c>
      <c r="G103" s="31" t="str">
        <f>IF(ข้อมูลการรับรองให้จำหน่าย!T94="","","√")</f>
        <v/>
      </c>
      <c r="H103" s="31" t="str">
        <f>IF(ข้อมูลการรับรองให้จำหน่าย!U94="","","√")</f>
        <v/>
      </c>
      <c r="I103" s="31" t="str">
        <f>IF(ข้อมูลการรับรองให้จำหน่าย!V94="","",ข้อมูลการรับรองให้จำหน่าย!V94)</f>
        <v/>
      </c>
    </row>
    <row r="104" spans="1:9" x14ac:dyDescent="0.25">
      <c r="A104" s="30" t="str">
        <f>IF(ข้อมูลการรับรองให้จำหน่าย!I95="","",ข้อมูลการรับรองให้จำหน่าย!I95)</f>
        <v/>
      </c>
      <c r="B104" s="19" t="str">
        <f>IF(ข้อมูลการรับรองให้จำหน่าย!J95="","",ข้อมูลการรับรองให้จำหน่าย!J95)</f>
        <v/>
      </c>
      <c r="C104" s="19" t="str">
        <f>ข้อมูลการรับรองให้จำหน่าย!K95&amp;IF(ข้อมูลการรับรองให้จำหน่าย!L95="",""," ม. ")&amp;ข้อมูลการรับรองให้จำหน่าย!L95&amp;IF(ข้อมูลการรับรองให้จำหน่าย!M95="",""," ถ. ")&amp;ข้อมูลการรับรองให้จำหน่าย!M95&amp;IF(ข้อมูลการรับรองให้จำหน่าย!N95="",""," ต. ")&amp;ข้อมูลการรับรองให้จำหน่าย!N95&amp;IF(ข้อมูลการรับรองให้จำหน่าย!O95="",""," อ. ")&amp;ข้อมูลการรับรองให้จำหน่าย!O95&amp;IF(ข้อมูลการรับรองให้จำหน่าย!P95="",""," จ. ")&amp;ข้อมูลการรับรองให้จำหน่าย!P95</f>
        <v/>
      </c>
      <c r="D104" s="31" t="str">
        <f>IF(ข้อมูลการรับรองให้จำหน่าย!Q95="","",ข้อมูลการรับรองให้จำหน่าย!Q95)</f>
        <v/>
      </c>
      <c r="E104" s="26" t="str">
        <f>IF(ข้อมูลการรับรองให้จำหน่าย!R95="","",ข้อมูลการรับรองให้จำหน่าย!R95)</f>
        <v/>
      </c>
      <c r="F104" s="26" t="str">
        <f>IF(ข้อมูลการรับรองให้จำหน่าย!S95="","",ข้อมูลการรับรองให้จำหน่าย!S95)</f>
        <v/>
      </c>
      <c r="G104" s="31" t="str">
        <f>IF(ข้อมูลการรับรองให้จำหน่าย!T95="","","√")</f>
        <v/>
      </c>
      <c r="H104" s="31" t="str">
        <f>IF(ข้อมูลการรับรองให้จำหน่าย!U95="","","√")</f>
        <v/>
      </c>
      <c r="I104" s="31" t="str">
        <f>IF(ข้อมูลการรับรองให้จำหน่าย!V95="","",ข้อมูลการรับรองให้จำหน่าย!V95)</f>
        <v/>
      </c>
    </row>
    <row r="105" spans="1:9" x14ac:dyDescent="0.25">
      <c r="A105" s="30" t="str">
        <f>IF(ข้อมูลการรับรองให้จำหน่าย!I96="","",ข้อมูลการรับรองให้จำหน่าย!I96)</f>
        <v/>
      </c>
      <c r="B105" s="19" t="str">
        <f>IF(ข้อมูลการรับรองให้จำหน่าย!J96="","",ข้อมูลการรับรองให้จำหน่าย!J96)</f>
        <v/>
      </c>
      <c r="C105" s="19" t="str">
        <f>ข้อมูลการรับรองให้จำหน่าย!K96&amp;IF(ข้อมูลการรับรองให้จำหน่าย!L96="",""," ม. ")&amp;ข้อมูลการรับรองให้จำหน่าย!L96&amp;IF(ข้อมูลการรับรองให้จำหน่าย!M96="",""," ถ. ")&amp;ข้อมูลการรับรองให้จำหน่าย!M96&amp;IF(ข้อมูลการรับรองให้จำหน่าย!N96="",""," ต. ")&amp;ข้อมูลการรับรองให้จำหน่าย!N96&amp;IF(ข้อมูลการรับรองให้จำหน่าย!O96="",""," อ. ")&amp;ข้อมูลการรับรองให้จำหน่าย!O96&amp;IF(ข้อมูลการรับรองให้จำหน่าย!P96="",""," จ. ")&amp;ข้อมูลการรับรองให้จำหน่าย!P96</f>
        <v/>
      </c>
      <c r="D105" s="31" t="str">
        <f>IF(ข้อมูลการรับรองให้จำหน่าย!Q96="","",ข้อมูลการรับรองให้จำหน่าย!Q96)</f>
        <v/>
      </c>
      <c r="E105" s="26" t="str">
        <f>IF(ข้อมูลการรับรองให้จำหน่าย!R96="","",ข้อมูลการรับรองให้จำหน่าย!R96)</f>
        <v/>
      </c>
      <c r="F105" s="26" t="str">
        <f>IF(ข้อมูลการรับรองให้จำหน่าย!S96="","",ข้อมูลการรับรองให้จำหน่าย!S96)</f>
        <v/>
      </c>
      <c r="G105" s="31" t="str">
        <f>IF(ข้อมูลการรับรองให้จำหน่าย!T96="","","√")</f>
        <v/>
      </c>
      <c r="H105" s="31" t="str">
        <f>IF(ข้อมูลการรับรองให้จำหน่าย!U96="","","√")</f>
        <v/>
      </c>
      <c r="I105" s="31" t="str">
        <f>IF(ข้อมูลการรับรองให้จำหน่าย!V96="","",ข้อมูลการรับรองให้จำหน่าย!V96)</f>
        <v/>
      </c>
    </row>
    <row r="106" spans="1:9" x14ac:dyDescent="0.25">
      <c r="A106" s="30" t="str">
        <f>IF(ข้อมูลการรับรองให้จำหน่าย!I97="","",ข้อมูลการรับรองให้จำหน่าย!I97)</f>
        <v/>
      </c>
      <c r="B106" s="19" t="str">
        <f>IF(ข้อมูลการรับรองให้จำหน่าย!J97="","",ข้อมูลการรับรองให้จำหน่าย!J97)</f>
        <v/>
      </c>
      <c r="C106" s="19" t="str">
        <f>ข้อมูลการรับรองให้จำหน่าย!K97&amp;IF(ข้อมูลการรับรองให้จำหน่าย!L97="",""," ม. ")&amp;ข้อมูลการรับรองให้จำหน่าย!L97&amp;IF(ข้อมูลการรับรองให้จำหน่าย!M97="",""," ถ. ")&amp;ข้อมูลการรับรองให้จำหน่าย!M97&amp;IF(ข้อมูลการรับรองให้จำหน่าย!N97="",""," ต. ")&amp;ข้อมูลการรับรองให้จำหน่าย!N97&amp;IF(ข้อมูลการรับรองให้จำหน่าย!O97="",""," อ. ")&amp;ข้อมูลการรับรองให้จำหน่าย!O97&amp;IF(ข้อมูลการรับรองให้จำหน่าย!P97="",""," จ. ")&amp;ข้อมูลการรับรองให้จำหน่าย!P97</f>
        <v/>
      </c>
      <c r="D106" s="31" t="str">
        <f>IF(ข้อมูลการรับรองให้จำหน่าย!Q97="","",ข้อมูลการรับรองให้จำหน่าย!Q97)</f>
        <v/>
      </c>
      <c r="E106" s="26" t="str">
        <f>IF(ข้อมูลการรับรองให้จำหน่าย!R97="","",ข้อมูลการรับรองให้จำหน่าย!R97)</f>
        <v/>
      </c>
      <c r="F106" s="26" t="str">
        <f>IF(ข้อมูลการรับรองให้จำหน่าย!S97="","",ข้อมูลการรับรองให้จำหน่าย!S97)</f>
        <v/>
      </c>
      <c r="G106" s="31" t="str">
        <f>IF(ข้อมูลการรับรองให้จำหน่าย!T97="","","√")</f>
        <v/>
      </c>
      <c r="H106" s="31" t="str">
        <f>IF(ข้อมูลการรับรองให้จำหน่าย!U97="","","√")</f>
        <v/>
      </c>
      <c r="I106" s="31" t="str">
        <f>IF(ข้อมูลการรับรองให้จำหน่าย!V97="","",ข้อมูลการรับรองให้จำหน่าย!V97)</f>
        <v/>
      </c>
    </row>
    <row r="107" spans="1:9" x14ac:dyDescent="0.25">
      <c r="A107" s="30" t="str">
        <f>IF(ข้อมูลการรับรองให้จำหน่าย!I98="","",ข้อมูลการรับรองให้จำหน่าย!I98)</f>
        <v/>
      </c>
      <c r="B107" s="19" t="str">
        <f>IF(ข้อมูลการรับรองให้จำหน่าย!J98="","",ข้อมูลการรับรองให้จำหน่าย!J98)</f>
        <v/>
      </c>
      <c r="C107" s="19" t="str">
        <f>ข้อมูลการรับรองให้จำหน่าย!K98&amp;IF(ข้อมูลการรับรองให้จำหน่าย!L98="",""," ม. ")&amp;ข้อมูลการรับรองให้จำหน่าย!L98&amp;IF(ข้อมูลการรับรองให้จำหน่าย!M98="",""," ถ. ")&amp;ข้อมูลการรับรองให้จำหน่าย!M98&amp;IF(ข้อมูลการรับรองให้จำหน่าย!N98="",""," ต. ")&amp;ข้อมูลการรับรองให้จำหน่าย!N98&amp;IF(ข้อมูลการรับรองให้จำหน่าย!O98="",""," อ. ")&amp;ข้อมูลการรับรองให้จำหน่าย!O98&amp;IF(ข้อมูลการรับรองให้จำหน่าย!P98="",""," จ. ")&amp;ข้อมูลการรับรองให้จำหน่าย!P98</f>
        <v/>
      </c>
      <c r="D107" s="31" t="str">
        <f>IF(ข้อมูลการรับรองให้จำหน่าย!Q98="","",ข้อมูลการรับรองให้จำหน่าย!Q98)</f>
        <v/>
      </c>
      <c r="E107" s="26" t="str">
        <f>IF(ข้อมูลการรับรองให้จำหน่าย!R98="","",ข้อมูลการรับรองให้จำหน่าย!R98)</f>
        <v/>
      </c>
      <c r="F107" s="26" t="str">
        <f>IF(ข้อมูลการรับรองให้จำหน่าย!S98="","",ข้อมูลการรับรองให้จำหน่าย!S98)</f>
        <v/>
      </c>
      <c r="G107" s="31" t="str">
        <f>IF(ข้อมูลการรับรองให้จำหน่าย!T98="","","√")</f>
        <v/>
      </c>
      <c r="H107" s="31" t="str">
        <f>IF(ข้อมูลการรับรองให้จำหน่าย!U98="","","√")</f>
        <v/>
      </c>
      <c r="I107" s="31" t="str">
        <f>IF(ข้อมูลการรับรองให้จำหน่าย!V98="","",ข้อมูลการรับรองให้จำหน่าย!V98)</f>
        <v/>
      </c>
    </row>
    <row r="108" spans="1:9" x14ac:dyDescent="0.25">
      <c r="A108" s="30" t="str">
        <f>IF(ข้อมูลการรับรองให้จำหน่าย!I99="","",ข้อมูลการรับรองให้จำหน่าย!I99)</f>
        <v/>
      </c>
      <c r="B108" s="19" t="str">
        <f>IF(ข้อมูลการรับรองให้จำหน่าย!J99="","",ข้อมูลการรับรองให้จำหน่าย!J99)</f>
        <v/>
      </c>
      <c r="C108" s="19" t="str">
        <f>ข้อมูลการรับรองให้จำหน่าย!K99&amp;IF(ข้อมูลการรับรองให้จำหน่าย!L99="",""," ม. ")&amp;ข้อมูลการรับรองให้จำหน่าย!L99&amp;IF(ข้อมูลการรับรองให้จำหน่าย!M99="",""," ถ. ")&amp;ข้อมูลการรับรองให้จำหน่าย!M99&amp;IF(ข้อมูลการรับรองให้จำหน่าย!N99="",""," ต. ")&amp;ข้อมูลการรับรองให้จำหน่าย!N99&amp;IF(ข้อมูลการรับรองให้จำหน่าย!O99="",""," อ. ")&amp;ข้อมูลการรับรองให้จำหน่าย!O99&amp;IF(ข้อมูลการรับรองให้จำหน่าย!P99="",""," จ. ")&amp;ข้อมูลการรับรองให้จำหน่าย!P99</f>
        <v/>
      </c>
      <c r="D108" s="31" t="str">
        <f>IF(ข้อมูลการรับรองให้จำหน่าย!Q99="","",ข้อมูลการรับรองให้จำหน่าย!Q99)</f>
        <v/>
      </c>
      <c r="E108" s="26" t="str">
        <f>IF(ข้อมูลการรับรองให้จำหน่าย!R99="","",ข้อมูลการรับรองให้จำหน่าย!R99)</f>
        <v/>
      </c>
      <c r="F108" s="26" t="str">
        <f>IF(ข้อมูลการรับรองให้จำหน่าย!S99="","",ข้อมูลการรับรองให้จำหน่าย!S99)</f>
        <v/>
      </c>
      <c r="G108" s="31" t="str">
        <f>IF(ข้อมูลการรับรองให้จำหน่าย!T99="","","√")</f>
        <v/>
      </c>
      <c r="H108" s="31" t="str">
        <f>IF(ข้อมูลการรับรองให้จำหน่าย!U99="","","√")</f>
        <v/>
      </c>
      <c r="I108" s="31" t="str">
        <f>IF(ข้อมูลการรับรองให้จำหน่าย!V99="","",ข้อมูลการรับรองให้จำหน่าย!V99)</f>
        <v/>
      </c>
    </row>
    <row r="109" spans="1:9" x14ac:dyDescent="0.25">
      <c r="A109" s="30" t="str">
        <f>IF(ข้อมูลการรับรองให้จำหน่าย!I100="","",ข้อมูลการรับรองให้จำหน่าย!I100)</f>
        <v/>
      </c>
      <c r="B109" s="19" t="str">
        <f>IF(ข้อมูลการรับรองให้จำหน่าย!J100="","",ข้อมูลการรับรองให้จำหน่าย!J100)</f>
        <v/>
      </c>
      <c r="C109" s="19" t="str">
        <f>ข้อมูลการรับรองให้จำหน่าย!K100&amp;IF(ข้อมูลการรับรองให้จำหน่าย!L100="",""," ม. ")&amp;ข้อมูลการรับรองให้จำหน่าย!L100&amp;IF(ข้อมูลการรับรองให้จำหน่าย!M100="",""," ถ. ")&amp;ข้อมูลการรับรองให้จำหน่าย!M100&amp;IF(ข้อมูลการรับรองให้จำหน่าย!N100="",""," ต. ")&amp;ข้อมูลการรับรองให้จำหน่าย!N100&amp;IF(ข้อมูลการรับรองให้จำหน่าย!O100="",""," อ. ")&amp;ข้อมูลการรับรองให้จำหน่าย!O100&amp;IF(ข้อมูลการรับรองให้จำหน่าย!P100="",""," จ. ")&amp;ข้อมูลการรับรองให้จำหน่าย!P100</f>
        <v/>
      </c>
      <c r="D109" s="31" t="str">
        <f>IF(ข้อมูลการรับรองให้จำหน่าย!Q100="","",ข้อมูลการรับรองให้จำหน่าย!Q100)</f>
        <v/>
      </c>
      <c r="E109" s="26" t="str">
        <f>IF(ข้อมูลการรับรองให้จำหน่าย!R100="","",ข้อมูลการรับรองให้จำหน่าย!R100)</f>
        <v/>
      </c>
      <c r="F109" s="26" t="str">
        <f>IF(ข้อมูลการรับรองให้จำหน่าย!S100="","",ข้อมูลการรับรองให้จำหน่าย!S100)</f>
        <v/>
      </c>
      <c r="G109" s="31" t="str">
        <f>IF(ข้อมูลการรับรองให้จำหน่าย!T100="","","√")</f>
        <v/>
      </c>
      <c r="H109" s="31" t="str">
        <f>IF(ข้อมูลการรับรองให้จำหน่าย!U100="","","√")</f>
        <v/>
      </c>
      <c r="I109" s="31" t="str">
        <f>IF(ข้อมูลการรับรองให้จำหน่าย!V100="","",ข้อมูลการรับรองให้จำหน่าย!V100)</f>
        <v/>
      </c>
    </row>
    <row r="110" spans="1:9" x14ac:dyDescent="0.25">
      <c r="A110" s="30" t="str">
        <f>IF(ข้อมูลการรับรองให้จำหน่าย!I101="","",ข้อมูลการรับรองให้จำหน่าย!I101)</f>
        <v/>
      </c>
      <c r="B110" s="19" t="str">
        <f>IF(ข้อมูลการรับรองให้จำหน่าย!J101="","",ข้อมูลการรับรองให้จำหน่าย!J101)</f>
        <v/>
      </c>
      <c r="C110" s="19" t="str">
        <f>ข้อมูลการรับรองให้จำหน่าย!K101&amp;IF(ข้อมูลการรับรองให้จำหน่าย!L101="",""," ม. ")&amp;ข้อมูลการรับรองให้จำหน่าย!L101&amp;IF(ข้อมูลการรับรองให้จำหน่าย!M101="",""," ถ. ")&amp;ข้อมูลการรับรองให้จำหน่าย!M101&amp;IF(ข้อมูลการรับรองให้จำหน่าย!N101="",""," ต. ")&amp;ข้อมูลการรับรองให้จำหน่าย!N101&amp;IF(ข้อมูลการรับรองให้จำหน่าย!O101="",""," อ. ")&amp;ข้อมูลการรับรองให้จำหน่าย!O101&amp;IF(ข้อมูลการรับรองให้จำหน่าย!P101="",""," จ. ")&amp;ข้อมูลการรับรองให้จำหน่าย!P101</f>
        <v/>
      </c>
      <c r="D110" s="31" t="str">
        <f>IF(ข้อมูลการรับรองให้จำหน่าย!Q101="","",ข้อมูลการรับรองให้จำหน่าย!Q101)</f>
        <v/>
      </c>
      <c r="E110" s="26" t="str">
        <f>IF(ข้อมูลการรับรองให้จำหน่าย!R101="","",ข้อมูลการรับรองให้จำหน่าย!R101)</f>
        <v/>
      </c>
      <c r="F110" s="26" t="str">
        <f>IF(ข้อมูลการรับรองให้จำหน่าย!S101="","",ข้อมูลการรับรองให้จำหน่าย!S101)</f>
        <v/>
      </c>
      <c r="G110" s="31" t="str">
        <f>IF(ข้อมูลการรับรองให้จำหน่าย!T101="","","√")</f>
        <v/>
      </c>
      <c r="H110" s="31" t="str">
        <f>IF(ข้อมูลการรับรองให้จำหน่าย!U101="","","√")</f>
        <v/>
      </c>
      <c r="I110" s="31" t="str">
        <f>IF(ข้อมูลการรับรองให้จำหน่าย!V101="","",ข้อมูลการรับรองให้จำหน่าย!V101)</f>
        <v/>
      </c>
    </row>
    <row r="111" spans="1:9" x14ac:dyDescent="0.25">
      <c r="A111" s="30" t="str">
        <f>IF(ข้อมูลการรับรองให้จำหน่าย!I102="","",ข้อมูลการรับรองให้จำหน่าย!I102)</f>
        <v/>
      </c>
      <c r="B111" s="19" t="str">
        <f>IF(ข้อมูลการรับรองให้จำหน่าย!J102="","",ข้อมูลการรับรองให้จำหน่าย!J102)</f>
        <v/>
      </c>
      <c r="C111" s="19" t="str">
        <f>ข้อมูลการรับรองให้จำหน่าย!K102&amp;IF(ข้อมูลการรับรองให้จำหน่าย!L102="",""," ม. ")&amp;ข้อมูลการรับรองให้จำหน่าย!L102&amp;IF(ข้อมูลการรับรองให้จำหน่าย!M102="",""," ถ. ")&amp;ข้อมูลการรับรองให้จำหน่าย!M102&amp;IF(ข้อมูลการรับรองให้จำหน่าย!N102="",""," ต. ")&amp;ข้อมูลการรับรองให้จำหน่าย!N102&amp;IF(ข้อมูลการรับรองให้จำหน่าย!O102="",""," อ. ")&amp;ข้อมูลการรับรองให้จำหน่าย!O102&amp;IF(ข้อมูลการรับรองให้จำหน่าย!P102="",""," จ. ")&amp;ข้อมูลการรับรองให้จำหน่าย!P102</f>
        <v/>
      </c>
      <c r="D111" s="31" t="str">
        <f>IF(ข้อมูลการรับรองให้จำหน่าย!Q102="","",ข้อมูลการรับรองให้จำหน่าย!Q102)</f>
        <v/>
      </c>
      <c r="E111" s="26" t="str">
        <f>IF(ข้อมูลการรับรองให้จำหน่าย!R102="","",ข้อมูลการรับรองให้จำหน่าย!R102)</f>
        <v/>
      </c>
      <c r="F111" s="26" t="str">
        <f>IF(ข้อมูลการรับรองให้จำหน่าย!S102="","",ข้อมูลการรับรองให้จำหน่าย!S102)</f>
        <v/>
      </c>
      <c r="G111" s="31" t="str">
        <f>IF(ข้อมูลการรับรองให้จำหน่าย!T102="","","√")</f>
        <v/>
      </c>
      <c r="H111" s="31" t="str">
        <f>IF(ข้อมูลการรับรองให้จำหน่าย!U102="","","√")</f>
        <v/>
      </c>
      <c r="I111" s="31" t="str">
        <f>IF(ข้อมูลการรับรองให้จำหน่าย!V102="","",ข้อมูลการรับรองให้จำหน่าย!V102)</f>
        <v/>
      </c>
    </row>
    <row r="112" spans="1:9" x14ac:dyDescent="0.25">
      <c r="A112" s="30" t="str">
        <f>IF(ข้อมูลการรับรองให้จำหน่าย!I103="","",ข้อมูลการรับรองให้จำหน่าย!I103)</f>
        <v/>
      </c>
      <c r="B112" s="19" t="str">
        <f>IF(ข้อมูลการรับรองให้จำหน่าย!J103="","",ข้อมูลการรับรองให้จำหน่าย!J103)</f>
        <v/>
      </c>
      <c r="C112" s="19" t="str">
        <f>ข้อมูลการรับรองให้จำหน่าย!K103&amp;IF(ข้อมูลการรับรองให้จำหน่าย!L103="",""," ม. ")&amp;ข้อมูลการรับรองให้จำหน่าย!L103&amp;IF(ข้อมูลการรับรองให้จำหน่าย!M103="",""," ถ. ")&amp;ข้อมูลการรับรองให้จำหน่าย!M103&amp;IF(ข้อมูลการรับรองให้จำหน่าย!N103="",""," ต. ")&amp;ข้อมูลการรับรองให้จำหน่าย!N103&amp;IF(ข้อมูลการรับรองให้จำหน่าย!O103="",""," อ. ")&amp;ข้อมูลการรับรองให้จำหน่าย!O103&amp;IF(ข้อมูลการรับรองให้จำหน่าย!P103="",""," จ. ")&amp;ข้อมูลการรับรองให้จำหน่าย!P103</f>
        <v/>
      </c>
      <c r="D112" s="31" t="str">
        <f>IF(ข้อมูลการรับรองให้จำหน่าย!Q103="","",ข้อมูลการรับรองให้จำหน่าย!Q103)</f>
        <v/>
      </c>
      <c r="E112" s="26" t="str">
        <f>IF(ข้อมูลการรับรองให้จำหน่าย!R103="","",ข้อมูลการรับรองให้จำหน่าย!R103)</f>
        <v/>
      </c>
      <c r="F112" s="26" t="str">
        <f>IF(ข้อมูลการรับรองให้จำหน่าย!S103="","",ข้อมูลการรับรองให้จำหน่าย!S103)</f>
        <v/>
      </c>
      <c r="G112" s="31" t="str">
        <f>IF(ข้อมูลการรับรองให้จำหน่าย!T103="","","√")</f>
        <v/>
      </c>
      <c r="H112" s="31" t="str">
        <f>IF(ข้อมูลการรับรองให้จำหน่าย!U103="","","√")</f>
        <v/>
      </c>
      <c r="I112" s="31" t="str">
        <f>IF(ข้อมูลการรับรองให้จำหน่าย!V103="","",ข้อมูลการรับรองให้จำหน่าย!V103)</f>
        <v/>
      </c>
    </row>
    <row r="113" spans="1:9" x14ac:dyDescent="0.25">
      <c r="A113" s="30" t="str">
        <f>IF(ข้อมูลการรับรองให้จำหน่าย!I104="","",ข้อมูลการรับรองให้จำหน่าย!I104)</f>
        <v/>
      </c>
      <c r="B113" s="19" t="str">
        <f>IF(ข้อมูลการรับรองให้จำหน่าย!J104="","",ข้อมูลการรับรองให้จำหน่าย!J104)</f>
        <v/>
      </c>
      <c r="C113" s="19" t="str">
        <f>ข้อมูลการรับรองให้จำหน่าย!K104&amp;IF(ข้อมูลการรับรองให้จำหน่าย!L104="",""," ม. ")&amp;ข้อมูลการรับรองให้จำหน่าย!L104&amp;IF(ข้อมูลการรับรองให้จำหน่าย!M104="",""," ถ. ")&amp;ข้อมูลการรับรองให้จำหน่าย!M104&amp;IF(ข้อมูลการรับรองให้จำหน่าย!N104="",""," ต. ")&amp;ข้อมูลการรับรองให้จำหน่าย!N104&amp;IF(ข้อมูลการรับรองให้จำหน่าย!O104="",""," อ. ")&amp;ข้อมูลการรับรองให้จำหน่าย!O104&amp;IF(ข้อมูลการรับรองให้จำหน่าย!P104="",""," จ. ")&amp;ข้อมูลการรับรองให้จำหน่าย!P104</f>
        <v/>
      </c>
      <c r="D113" s="31" t="str">
        <f>IF(ข้อมูลการรับรองให้จำหน่าย!Q104="","",ข้อมูลการรับรองให้จำหน่าย!Q104)</f>
        <v/>
      </c>
      <c r="E113" s="26" t="str">
        <f>IF(ข้อมูลการรับรองให้จำหน่าย!R104="","",ข้อมูลการรับรองให้จำหน่าย!R104)</f>
        <v/>
      </c>
      <c r="F113" s="26" t="str">
        <f>IF(ข้อมูลการรับรองให้จำหน่าย!S104="","",ข้อมูลการรับรองให้จำหน่าย!S104)</f>
        <v/>
      </c>
      <c r="G113" s="31" t="str">
        <f>IF(ข้อมูลการรับรองให้จำหน่าย!T104="","","√")</f>
        <v/>
      </c>
      <c r="H113" s="31" t="str">
        <f>IF(ข้อมูลการรับรองให้จำหน่าย!U104="","","√")</f>
        <v/>
      </c>
      <c r="I113" s="31" t="str">
        <f>IF(ข้อมูลการรับรองให้จำหน่าย!V104="","",ข้อมูลการรับรองให้จำหน่าย!V104)</f>
        <v/>
      </c>
    </row>
    <row r="114" spans="1:9" x14ac:dyDescent="0.25">
      <c r="A114" s="30" t="str">
        <f>IF(ข้อมูลการรับรองให้จำหน่าย!I105="","",ข้อมูลการรับรองให้จำหน่าย!I105)</f>
        <v/>
      </c>
      <c r="B114" s="19" t="str">
        <f>IF(ข้อมูลการรับรองให้จำหน่าย!J105="","",ข้อมูลการรับรองให้จำหน่าย!J105)</f>
        <v/>
      </c>
      <c r="C114" s="19" t="str">
        <f>ข้อมูลการรับรองให้จำหน่าย!K105&amp;IF(ข้อมูลการรับรองให้จำหน่าย!L105="",""," ม. ")&amp;ข้อมูลการรับรองให้จำหน่าย!L105&amp;IF(ข้อมูลการรับรองให้จำหน่าย!M105="",""," ถ. ")&amp;ข้อมูลการรับรองให้จำหน่าย!M105&amp;IF(ข้อมูลการรับรองให้จำหน่าย!N105="",""," ต. ")&amp;ข้อมูลการรับรองให้จำหน่าย!N105&amp;IF(ข้อมูลการรับรองให้จำหน่าย!O105="",""," อ. ")&amp;ข้อมูลการรับรองให้จำหน่าย!O105&amp;IF(ข้อมูลการรับรองให้จำหน่าย!P105="",""," จ. ")&amp;ข้อมูลการรับรองให้จำหน่าย!P105</f>
        <v/>
      </c>
      <c r="D114" s="31" t="str">
        <f>IF(ข้อมูลการรับรองให้จำหน่าย!Q105="","",ข้อมูลการรับรองให้จำหน่าย!Q105)</f>
        <v/>
      </c>
      <c r="E114" s="26" t="str">
        <f>IF(ข้อมูลการรับรองให้จำหน่าย!R105="","",ข้อมูลการรับรองให้จำหน่าย!R105)</f>
        <v/>
      </c>
      <c r="F114" s="26" t="str">
        <f>IF(ข้อมูลการรับรองให้จำหน่าย!S105="","",ข้อมูลการรับรองให้จำหน่าย!S105)</f>
        <v/>
      </c>
      <c r="G114" s="31" t="str">
        <f>IF(ข้อมูลการรับรองให้จำหน่าย!T105="","","√")</f>
        <v/>
      </c>
      <c r="H114" s="31" t="str">
        <f>IF(ข้อมูลการรับรองให้จำหน่าย!U105="","","√")</f>
        <v/>
      </c>
      <c r="I114" s="31" t="str">
        <f>IF(ข้อมูลการรับรองให้จำหน่าย!V105="","",ข้อมูลการรับรองให้จำหน่าย!V105)</f>
        <v/>
      </c>
    </row>
    <row r="115" spans="1:9" x14ac:dyDescent="0.25">
      <c r="A115" s="30" t="str">
        <f>IF(ข้อมูลการรับรองให้จำหน่าย!I106="","",ข้อมูลการรับรองให้จำหน่าย!I106)</f>
        <v/>
      </c>
      <c r="B115" s="19" t="str">
        <f>IF(ข้อมูลการรับรองให้จำหน่าย!J106="","",ข้อมูลการรับรองให้จำหน่าย!J106)</f>
        <v/>
      </c>
      <c r="C115" s="19" t="str">
        <f>ข้อมูลการรับรองให้จำหน่าย!K106&amp;IF(ข้อมูลการรับรองให้จำหน่าย!L106="",""," ม. ")&amp;ข้อมูลการรับรองให้จำหน่าย!L106&amp;IF(ข้อมูลการรับรองให้จำหน่าย!M106="",""," ถ. ")&amp;ข้อมูลการรับรองให้จำหน่าย!M106&amp;IF(ข้อมูลการรับรองให้จำหน่าย!N106="",""," ต. ")&amp;ข้อมูลการรับรองให้จำหน่าย!N106&amp;IF(ข้อมูลการรับรองให้จำหน่าย!O106="",""," อ. ")&amp;ข้อมูลการรับรองให้จำหน่าย!O106&amp;IF(ข้อมูลการรับรองให้จำหน่าย!P106="",""," จ. ")&amp;ข้อมูลการรับรองให้จำหน่าย!P106</f>
        <v/>
      </c>
      <c r="D115" s="31" t="str">
        <f>IF(ข้อมูลการรับรองให้จำหน่าย!Q106="","",ข้อมูลการรับรองให้จำหน่าย!Q106)</f>
        <v/>
      </c>
      <c r="E115" s="26" t="str">
        <f>IF(ข้อมูลการรับรองให้จำหน่าย!R106="","",ข้อมูลการรับรองให้จำหน่าย!R106)</f>
        <v/>
      </c>
      <c r="F115" s="26" t="str">
        <f>IF(ข้อมูลการรับรองให้จำหน่าย!S106="","",ข้อมูลการรับรองให้จำหน่าย!S106)</f>
        <v/>
      </c>
      <c r="G115" s="31" t="str">
        <f>IF(ข้อมูลการรับรองให้จำหน่าย!T106="","","√")</f>
        <v/>
      </c>
      <c r="H115" s="31" t="str">
        <f>IF(ข้อมูลการรับรองให้จำหน่าย!U106="","","√")</f>
        <v/>
      </c>
      <c r="I115" s="31" t="str">
        <f>IF(ข้อมูลการรับรองให้จำหน่าย!V106="","",ข้อมูลการรับรองให้จำหน่าย!V106)</f>
        <v/>
      </c>
    </row>
    <row r="116" spans="1:9" x14ac:dyDescent="0.25">
      <c r="A116" s="30" t="str">
        <f>IF(ข้อมูลการรับรองให้จำหน่าย!I107="","",ข้อมูลการรับรองให้จำหน่าย!I107)</f>
        <v/>
      </c>
      <c r="B116" s="19" t="str">
        <f>IF(ข้อมูลการรับรองให้จำหน่าย!J107="","",ข้อมูลการรับรองให้จำหน่าย!J107)</f>
        <v/>
      </c>
      <c r="C116" s="19" t="str">
        <f>ข้อมูลการรับรองให้จำหน่าย!K107&amp;IF(ข้อมูลการรับรองให้จำหน่าย!L107="",""," ม. ")&amp;ข้อมูลการรับรองให้จำหน่าย!L107&amp;IF(ข้อมูลการรับรองให้จำหน่าย!M107="",""," ถ. ")&amp;ข้อมูลการรับรองให้จำหน่าย!M107&amp;IF(ข้อมูลการรับรองให้จำหน่าย!N107="",""," ต. ")&amp;ข้อมูลการรับรองให้จำหน่าย!N107&amp;IF(ข้อมูลการรับรองให้จำหน่าย!O107="",""," อ. ")&amp;ข้อมูลการรับรองให้จำหน่าย!O107&amp;IF(ข้อมูลการรับรองให้จำหน่าย!P107="",""," จ. ")&amp;ข้อมูลการรับรองให้จำหน่าย!P107</f>
        <v/>
      </c>
      <c r="D116" s="31" t="str">
        <f>IF(ข้อมูลการรับรองให้จำหน่าย!Q107="","",ข้อมูลการรับรองให้จำหน่าย!Q107)</f>
        <v/>
      </c>
      <c r="E116" s="26" t="str">
        <f>IF(ข้อมูลการรับรองให้จำหน่าย!R107="","",ข้อมูลการรับรองให้จำหน่าย!R107)</f>
        <v/>
      </c>
      <c r="F116" s="26" t="str">
        <f>IF(ข้อมูลการรับรองให้จำหน่าย!S107="","",ข้อมูลการรับรองให้จำหน่าย!S107)</f>
        <v/>
      </c>
      <c r="G116" s="31" t="str">
        <f>IF(ข้อมูลการรับรองให้จำหน่าย!T107="","","√")</f>
        <v/>
      </c>
      <c r="H116" s="31" t="str">
        <f>IF(ข้อมูลการรับรองให้จำหน่าย!U107="","","√")</f>
        <v/>
      </c>
      <c r="I116" s="31" t="str">
        <f>IF(ข้อมูลการรับรองให้จำหน่าย!V107="","",ข้อมูลการรับรองให้จำหน่าย!V107)</f>
        <v/>
      </c>
    </row>
    <row r="117" spans="1:9" x14ac:dyDescent="0.25">
      <c r="A117" s="30" t="str">
        <f>IF(ข้อมูลการรับรองให้จำหน่าย!I108="","",ข้อมูลการรับรองให้จำหน่าย!I108)</f>
        <v/>
      </c>
      <c r="B117" s="19" t="str">
        <f>IF(ข้อมูลการรับรองให้จำหน่าย!J108="","",ข้อมูลการรับรองให้จำหน่าย!J108)</f>
        <v/>
      </c>
      <c r="C117" s="19" t="str">
        <f>ข้อมูลการรับรองให้จำหน่าย!K108&amp;IF(ข้อมูลการรับรองให้จำหน่าย!L108="",""," ม. ")&amp;ข้อมูลการรับรองให้จำหน่าย!L108&amp;IF(ข้อมูลการรับรองให้จำหน่าย!M108="",""," ถ. ")&amp;ข้อมูลการรับรองให้จำหน่าย!M108&amp;IF(ข้อมูลการรับรองให้จำหน่าย!N108="",""," ต. ")&amp;ข้อมูลการรับรองให้จำหน่าย!N108&amp;IF(ข้อมูลการรับรองให้จำหน่าย!O108="",""," อ. ")&amp;ข้อมูลการรับรองให้จำหน่าย!O108&amp;IF(ข้อมูลการรับรองให้จำหน่าย!P108="",""," จ. ")&amp;ข้อมูลการรับรองให้จำหน่าย!P108</f>
        <v/>
      </c>
      <c r="D117" s="31" t="str">
        <f>IF(ข้อมูลการรับรองให้จำหน่าย!Q108="","",ข้อมูลการรับรองให้จำหน่าย!Q108)</f>
        <v/>
      </c>
      <c r="E117" s="26" t="str">
        <f>IF(ข้อมูลการรับรองให้จำหน่าย!R108="","",ข้อมูลการรับรองให้จำหน่าย!R108)</f>
        <v/>
      </c>
      <c r="F117" s="26" t="str">
        <f>IF(ข้อมูลการรับรองให้จำหน่าย!S108="","",ข้อมูลการรับรองให้จำหน่าย!S108)</f>
        <v/>
      </c>
      <c r="G117" s="31" t="str">
        <f>IF(ข้อมูลการรับรองให้จำหน่าย!T108="","","√")</f>
        <v/>
      </c>
      <c r="H117" s="31" t="str">
        <f>IF(ข้อมูลการรับรองให้จำหน่าย!U108="","","√")</f>
        <v/>
      </c>
      <c r="I117" s="31" t="str">
        <f>IF(ข้อมูลการรับรองให้จำหน่าย!V108="","",ข้อมูลการรับรองให้จำหน่าย!V108)</f>
        <v/>
      </c>
    </row>
    <row r="118" spans="1:9" x14ac:dyDescent="0.25">
      <c r="A118" s="30" t="str">
        <f>IF(ข้อมูลการรับรองให้จำหน่าย!I109="","",ข้อมูลการรับรองให้จำหน่าย!I109)</f>
        <v/>
      </c>
      <c r="B118" s="19" t="str">
        <f>IF(ข้อมูลการรับรองให้จำหน่าย!J109="","",ข้อมูลการรับรองให้จำหน่าย!J109)</f>
        <v/>
      </c>
      <c r="C118" s="19" t="str">
        <f>ข้อมูลการรับรองให้จำหน่าย!K109&amp;IF(ข้อมูลการรับรองให้จำหน่าย!L109="",""," ม. ")&amp;ข้อมูลการรับรองให้จำหน่าย!L109&amp;IF(ข้อมูลการรับรองให้จำหน่าย!M109="",""," ถ. ")&amp;ข้อมูลการรับรองให้จำหน่าย!M109&amp;IF(ข้อมูลการรับรองให้จำหน่าย!N109="",""," ต. ")&amp;ข้อมูลการรับรองให้จำหน่าย!N109&amp;IF(ข้อมูลการรับรองให้จำหน่าย!O109="",""," อ. ")&amp;ข้อมูลการรับรองให้จำหน่าย!O109&amp;IF(ข้อมูลการรับรองให้จำหน่าย!P109="",""," จ. ")&amp;ข้อมูลการรับรองให้จำหน่าย!P109</f>
        <v/>
      </c>
      <c r="D118" s="31" t="str">
        <f>IF(ข้อมูลการรับรองให้จำหน่าย!Q109="","",ข้อมูลการรับรองให้จำหน่าย!Q109)</f>
        <v/>
      </c>
      <c r="E118" s="26" t="str">
        <f>IF(ข้อมูลการรับรองให้จำหน่าย!R109="","",ข้อมูลการรับรองให้จำหน่าย!R109)</f>
        <v/>
      </c>
      <c r="F118" s="26" t="str">
        <f>IF(ข้อมูลการรับรองให้จำหน่าย!S109="","",ข้อมูลการรับรองให้จำหน่าย!S109)</f>
        <v/>
      </c>
      <c r="G118" s="31" t="str">
        <f>IF(ข้อมูลการรับรองให้จำหน่าย!T109="","","√")</f>
        <v/>
      </c>
      <c r="H118" s="31" t="str">
        <f>IF(ข้อมูลการรับรองให้จำหน่าย!U109="","","√")</f>
        <v/>
      </c>
      <c r="I118" s="31" t="str">
        <f>IF(ข้อมูลการรับรองให้จำหน่าย!V109="","",ข้อมูลการรับรองให้จำหน่าย!V109)</f>
        <v/>
      </c>
    </row>
    <row r="119" spans="1:9" x14ac:dyDescent="0.25">
      <c r="A119" s="30" t="str">
        <f>IF(ข้อมูลการรับรองให้จำหน่าย!I110="","",ข้อมูลการรับรองให้จำหน่าย!I110)</f>
        <v/>
      </c>
      <c r="B119" s="19" t="str">
        <f>IF(ข้อมูลการรับรองให้จำหน่าย!J110="","",ข้อมูลการรับรองให้จำหน่าย!J110)</f>
        <v/>
      </c>
      <c r="C119" s="19" t="str">
        <f>ข้อมูลการรับรองให้จำหน่าย!K110&amp;IF(ข้อมูลการรับรองให้จำหน่าย!L110="",""," ม. ")&amp;ข้อมูลการรับรองให้จำหน่าย!L110&amp;IF(ข้อมูลการรับรองให้จำหน่าย!M110="",""," ถ. ")&amp;ข้อมูลการรับรองให้จำหน่าย!M110&amp;IF(ข้อมูลการรับรองให้จำหน่าย!N110="",""," ต. ")&amp;ข้อมูลการรับรองให้จำหน่าย!N110&amp;IF(ข้อมูลการรับรองให้จำหน่าย!O110="",""," อ. ")&amp;ข้อมูลการรับรองให้จำหน่าย!O110&amp;IF(ข้อมูลการรับรองให้จำหน่าย!P110="",""," จ. ")&amp;ข้อมูลการรับรองให้จำหน่าย!P110</f>
        <v/>
      </c>
      <c r="D119" s="31" t="str">
        <f>IF(ข้อมูลการรับรองให้จำหน่าย!Q110="","",ข้อมูลการรับรองให้จำหน่าย!Q110)</f>
        <v/>
      </c>
      <c r="E119" s="26" t="str">
        <f>IF(ข้อมูลการรับรองให้จำหน่าย!R110="","",ข้อมูลการรับรองให้จำหน่าย!R110)</f>
        <v/>
      </c>
      <c r="F119" s="26" t="str">
        <f>IF(ข้อมูลการรับรองให้จำหน่าย!S110="","",ข้อมูลการรับรองให้จำหน่าย!S110)</f>
        <v/>
      </c>
      <c r="G119" s="31" t="str">
        <f>IF(ข้อมูลการรับรองให้จำหน่าย!T110="","","√")</f>
        <v/>
      </c>
      <c r="H119" s="31" t="str">
        <f>IF(ข้อมูลการรับรองให้จำหน่าย!U110="","","√")</f>
        <v/>
      </c>
      <c r="I119" s="31" t="str">
        <f>IF(ข้อมูลการรับรองให้จำหน่าย!V110="","",ข้อมูลการรับรองให้จำหน่าย!V110)</f>
        <v/>
      </c>
    </row>
    <row r="120" spans="1:9" x14ac:dyDescent="0.25">
      <c r="A120" s="30" t="str">
        <f>IF(ข้อมูลการรับรองให้จำหน่าย!I111="","",ข้อมูลการรับรองให้จำหน่าย!I111)</f>
        <v/>
      </c>
      <c r="B120" s="19" t="str">
        <f>IF(ข้อมูลการรับรองให้จำหน่าย!J111="","",ข้อมูลการรับรองให้จำหน่าย!J111)</f>
        <v/>
      </c>
      <c r="C120" s="19" t="str">
        <f>ข้อมูลการรับรองให้จำหน่าย!K111&amp;IF(ข้อมูลการรับรองให้จำหน่าย!L111="",""," ม. ")&amp;ข้อมูลการรับรองให้จำหน่าย!L111&amp;IF(ข้อมูลการรับรองให้จำหน่าย!M111="",""," ถ. ")&amp;ข้อมูลการรับรองให้จำหน่าย!M111&amp;IF(ข้อมูลการรับรองให้จำหน่าย!N111="",""," ต. ")&amp;ข้อมูลการรับรองให้จำหน่าย!N111&amp;IF(ข้อมูลการรับรองให้จำหน่าย!O111="",""," อ. ")&amp;ข้อมูลการรับรองให้จำหน่าย!O111&amp;IF(ข้อมูลการรับรองให้จำหน่าย!P111="",""," จ. ")&amp;ข้อมูลการรับรองให้จำหน่าย!P111</f>
        <v/>
      </c>
      <c r="D120" s="31" t="str">
        <f>IF(ข้อมูลการรับรองให้จำหน่าย!Q111="","",ข้อมูลการรับรองให้จำหน่าย!Q111)</f>
        <v/>
      </c>
      <c r="E120" s="26" t="str">
        <f>IF(ข้อมูลการรับรองให้จำหน่าย!R111="","",ข้อมูลการรับรองให้จำหน่าย!R111)</f>
        <v/>
      </c>
      <c r="F120" s="26" t="str">
        <f>IF(ข้อมูลการรับรองให้จำหน่าย!S111="","",ข้อมูลการรับรองให้จำหน่าย!S111)</f>
        <v/>
      </c>
      <c r="G120" s="31" t="str">
        <f>IF(ข้อมูลการรับรองให้จำหน่าย!T111="","","√")</f>
        <v/>
      </c>
      <c r="H120" s="31" t="str">
        <f>IF(ข้อมูลการรับรองให้จำหน่าย!U111="","","√")</f>
        <v/>
      </c>
      <c r="I120" s="31" t="str">
        <f>IF(ข้อมูลการรับรองให้จำหน่าย!V111="","",ข้อมูลการรับรองให้จำหน่าย!V111)</f>
        <v/>
      </c>
    </row>
    <row r="121" spans="1:9" x14ac:dyDescent="0.25">
      <c r="A121" s="30" t="str">
        <f>IF(ข้อมูลการรับรองให้จำหน่าย!I112="","",ข้อมูลการรับรองให้จำหน่าย!I112)</f>
        <v/>
      </c>
      <c r="B121" s="19" t="str">
        <f>IF(ข้อมูลการรับรองให้จำหน่าย!J112="","",ข้อมูลการรับรองให้จำหน่าย!J112)</f>
        <v/>
      </c>
      <c r="C121" s="19" t="str">
        <f>ข้อมูลการรับรองให้จำหน่าย!K112&amp;IF(ข้อมูลการรับรองให้จำหน่าย!L112="",""," ม. ")&amp;ข้อมูลการรับรองให้จำหน่าย!L112&amp;IF(ข้อมูลการรับรองให้จำหน่าย!M112="",""," ถ. ")&amp;ข้อมูลการรับรองให้จำหน่าย!M112&amp;IF(ข้อมูลการรับรองให้จำหน่าย!N112="",""," ต. ")&amp;ข้อมูลการรับรองให้จำหน่าย!N112&amp;IF(ข้อมูลการรับรองให้จำหน่าย!O112="",""," อ. ")&amp;ข้อมูลการรับรองให้จำหน่าย!O112&amp;IF(ข้อมูลการรับรองให้จำหน่าย!P112="",""," จ. ")&amp;ข้อมูลการรับรองให้จำหน่าย!P112</f>
        <v/>
      </c>
      <c r="D121" s="31" t="str">
        <f>IF(ข้อมูลการรับรองให้จำหน่าย!Q112="","",ข้อมูลการรับรองให้จำหน่าย!Q112)</f>
        <v/>
      </c>
      <c r="E121" s="26" t="str">
        <f>IF(ข้อมูลการรับรองให้จำหน่าย!R112="","",ข้อมูลการรับรองให้จำหน่าย!R112)</f>
        <v/>
      </c>
      <c r="F121" s="26" t="str">
        <f>IF(ข้อมูลการรับรองให้จำหน่าย!S112="","",ข้อมูลการรับรองให้จำหน่าย!S112)</f>
        <v/>
      </c>
      <c r="G121" s="31" t="str">
        <f>IF(ข้อมูลการรับรองให้จำหน่าย!T112="","","√")</f>
        <v/>
      </c>
      <c r="H121" s="31" t="str">
        <f>IF(ข้อมูลการรับรองให้จำหน่าย!U112="","","√")</f>
        <v/>
      </c>
      <c r="I121" s="31" t="str">
        <f>IF(ข้อมูลการรับรองให้จำหน่าย!V112="","",ข้อมูลการรับรองให้จำหน่าย!V112)</f>
        <v/>
      </c>
    </row>
    <row r="122" spans="1:9" x14ac:dyDescent="0.25">
      <c r="A122" s="30" t="str">
        <f>IF(ข้อมูลการรับรองให้จำหน่าย!I113="","",ข้อมูลการรับรองให้จำหน่าย!I113)</f>
        <v/>
      </c>
      <c r="B122" s="19" t="str">
        <f>IF(ข้อมูลการรับรองให้จำหน่าย!J113="","",ข้อมูลการรับรองให้จำหน่าย!J113)</f>
        <v/>
      </c>
      <c r="C122" s="19" t="str">
        <f>ข้อมูลการรับรองให้จำหน่าย!K113&amp;IF(ข้อมูลการรับรองให้จำหน่าย!L113="",""," ม. ")&amp;ข้อมูลการรับรองให้จำหน่าย!L113&amp;IF(ข้อมูลการรับรองให้จำหน่าย!M113="",""," ถ. ")&amp;ข้อมูลการรับรองให้จำหน่าย!M113&amp;IF(ข้อมูลการรับรองให้จำหน่าย!N113="",""," ต. ")&amp;ข้อมูลการรับรองให้จำหน่าย!N113&amp;IF(ข้อมูลการรับรองให้จำหน่าย!O113="",""," อ. ")&amp;ข้อมูลการรับรองให้จำหน่าย!O113&amp;IF(ข้อมูลการรับรองให้จำหน่าย!P113="",""," จ. ")&amp;ข้อมูลการรับรองให้จำหน่าย!P113</f>
        <v/>
      </c>
      <c r="D122" s="31" t="str">
        <f>IF(ข้อมูลการรับรองให้จำหน่าย!Q113="","",ข้อมูลการรับรองให้จำหน่าย!Q113)</f>
        <v/>
      </c>
      <c r="E122" s="26" t="str">
        <f>IF(ข้อมูลการรับรองให้จำหน่าย!R113="","",ข้อมูลการรับรองให้จำหน่าย!R113)</f>
        <v/>
      </c>
      <c r="F122" s="26" t="str">
        <f>IF(ข้อมูลการรับรองให้จำหน่าย!S113="","",ข้อมูลการรับรองให้จำหน่าย!S113)</f>
        <v/>
      </c>
      <c r="G122" s="31" t="str">
        <f>IF(ข้อมูลการรับรองให้จำหน่าย!T113="","","√")</f>
        <v/>
      </c>
      <c r="H122" s="31" t="str">
        <f>IF(ข้อมูลการรับรองให้จำหน่าย!U113="","","√")</f>
        <v/>
      </c>
      <c r="I122" s="31" t="str">
        <f>IF(ข้อมูลการรับรองให้จำหน่าย!V113="","",ข้อมูลการรับรองให้จำหน่าย!V113)</f>
        <v/>
      </c>
    </row>
    <row r="123" spans="1:9" x14ac:dyDescent="0.25">
      <c r="A123" s="30" t="str">
        <f>IF(ข้อมูลการรับรองให้จำหน่าย!I114="","",ข้อมูลการรับรองให้จำหน่าย!I114)</f>
        <v/>
      </c>
      <c r="B123" s="19" t="str">
        <f>IF(ข้อมูลการรับรองให้จำหน่าย!J114="","",ข้อมูลการรับรองให้จำหน่าย!J114)</f>
        <v/>
      </c>
      <c r="C123" s="19" t="str">
        <f>ข้อมูลการรับรองให้จำหน่าย!K114&amp;IF(ข้อมูลการรับรองให้จำหน่าย!L114="",""," ม. ")&amp;ข้อมูลการรับรองให้จำหน่าย!L114&amp;IF(ข้อมูลการรับรองให้จำหน่าย!M114="",""," ถ. ")&amp;ข้อมูลการรับรองให้จำหน่าย!M114&amp;IF(ข้อมูลการรับรองให้จำหน่าย!N114="",""," ต. ")&amp;ข้อมูลการรับรองให้จำหน่าย!N114&amp;IF(ข้อมูลการรับรองให้จำหน่าย!O114="",""," อ. ")&amp;ข้อมูลการรับรองให้จำหน่าย!O114&amp;IF(ข้อมูลการรับรองให้จำหน่าย!P114="",""," จ. ")&amp;ข้อมูลการรับรองให้จำหน่าย!P114</f>
        <v/>
      </c>
      <c r="D123" s="31" t="str">
        <f>IF(ข้อมูลการรับรองให้จำหน่าย!Q114="","",ข้อมูลการรับรองให้จำหน่าย!Q114)</f>
        <v/>
      </c>
      <c r="E123" s="26" t="str">
        <f>IF(ข้อมูลการรับรองให้จำหน่าย!R114="","",ข้อมูลการรับรองให้จำหน่าย!R114)</f>
        <v/>
      </c>
      <c r="F123" s="26" t="str">
        <f>IF(ข้อมูลการรับรองให้จำหน่าย!S114="","",ข้อมูลการรับรองให้จำหน่าย!S114)</f>
        <v/>
      </c>
      <c r="G123" s="31" t="str">
        <f>IF(ข้อมูลการรับรองให้จำหน่าย!T114="","","√")</f>
        <v/>
      </c>
      <c r="H123" s="31" t="str">
        <f>IF(ข้อมูลการรับรองให้จำหน่าย!U114="","","√")</f>
        <v/>
      </c>
      <c r="I123" s="31" t="str">
        <f>IF(ข้อมูลการรับรองให้จำหน่าย!V114="","",ข้อมูลการรับรองให้จำหน่าย!V114)</f>
        <v/>
      </c>
    </row>
    <row r="124" spans="1:9" x14ac:dyDescent="0.25">
      <c r="A124" s="30" t="str">
        <f>IF(ข้อมูลการรับรองให้จำหน่าย!I115="","",ข้อมูลการรับรองให้จำหน่าย!I115)</f>
        <v/>
      </c>
      <c r="B124" s="19" t="str">
        <f>IF(ข้อมูลการรับรองให้จำหน่าย!J115="","",ข้อมูลการรับรองให้จำหน่าย!J115)</f>
        <v/>
      </c>
      <c r="C124" s="19" t="str">
        <f>ข้อมูลการรับรองให้จำหน่าย!K115&amp;IF(ข้อมูลการรับรองให้จำหน่าย!L115="",""," ม. ")&amp;ข้อมูลการรับรองให้จำหน่าย!L115&amp;IF(ข้อมูลการรับรองให้จำหน่าย!M115="",""," ถ. ")&amp;ข้อมูลการรับรองให้จำหน่าย!M115&amp;IF(ข้อมูลการรับรองให้จำหน่าย!N115="",""," ต. ")&amp;ข้อมูลการรับรองให้จำหน่าย!N115&amp;IF(ข้อมูลการรับรองให้จำหน่าย!O115="",""," อ. ")&amp;ข้อมูลการรับรองให้จำหน่าย!O115&amp;IF(ข้อมูลการรับรองให้จำหน่าย!P115="",""," จ. ")&amp;ข้อมูลการรับรองให้จำหน่าย!P115</f>
        <v/>
      </c>
      <c r="D124" s="31" t="str">
        <f>IF(ข้อมูลการรับรองให้จำหน่าย!Q115="","",ข้อมูลการรับรองให้จำหน่าย!Q115)</f>
        <v/>
      </c>
      <c r="E124" s="26" t="str">
        <f>IF(ข้อมูลการรับรองให้จำหน่าย!R115="","",ข้อมูลการรับรองให้จำหน่าย!R115)</f>
        <v/>
      </c>
      <c r="F124" s="26" t="str">
        <f>IF(ข้อมูลการรับรองให้จำหน่าย!S115="","",ข้อมูลการรับรองให้จำหน่าย!S115)</f>
        <v/>
      </c>
      <c r="G124" s="31" t="str">
        <f>IF(ข้อมูลการรับรองให้จำหน่าย!T115="","","√")</f>
        <v/>
      </c>
      <c r="H124" s="31" t="str">
        <f>IF(ข้อมูลการรับรองให้จำหน่าย!U115="","","√")</f>
        <v/>
      </c>
      <c r="I124" s="31" t="str">
        <f>IF(ข้อมูลการรับรองให้จำหน่าย!V115="","",ข้อมูลการรับรองให้จำหน่าย!V115)</f>
        <v/>
      </c>
    </row>
    <row r="125" spans="1:9" x14ac:dyDescent="0.25">
      <c r="A125" s="30" t="str">
        <f>IF(ข้อมูลการรับรองให้จำหน่าย!I116="","",ข้อมูลการรับรองให้จำหน่าย!I116)</f>
        <v/>
      </c>
      <c r="B125" s="19" t="str">
        <f>IF(ข้อมูลการรับรองให้จำหน่าย!J116="","",ข้อมูลการรับรองให้จำหน่าย!J116)</f>
        <v/>
      </c>
      <c r="C125" s="19" t="str">
        <f>ข้อมูลการรับรองให้จำหน่าย!K116&amp;IF(ข้อมูลการรับรองให้จำหน่าย!L116="",""," ม. ")&amp;ข้อมูลการรับรองให้จำหน่าย!L116&amp;IF(ข้อมูลการรับรองให้จำหน่าย!M116="",""," ถ. ")&amp;ข้อมูลการรับรองให้จำหน่าย!M116&amp;IF(ข้อมูลการรับรองให้จำหน่าย!N116="",""," ต. ")&amp;ข้อมูลการรับรองให้จำหน่าย!N116&amp;IF(ข้อมูลการรับรองให้จำหน่าย!O116="",""," อ. ")&amp;ข้อมูลการรับรองให้จำหน่าย!O116&amp;IF(ข้อมูลการรับรองให้จำหน่าย!P116="",""," จ. ")&amp;ข้อมูลการรับรองให้จำหน่าย!P116</f>
        <v/>
      </c>
      <c r="D125" s="31" t="str">
        <f>IF(ข้อมูลการรับรองให้จำหน่าย!Q116="","",ข้อมูลการรับรองให้จำหน่าย!Q116)</f>
        <v/>
      </c>
      <c r="E125" s="26" t="str">
        <f>IF(ข้อมูลการรับรองให้จำหน่าย!R116="","",ข้อมูลการรับรองให้จำหน่าย!R116)</f>
        <v/>
      </c>
      <c r="F125" s="26" t="str">
        <f>IF(ข้อมูลการรับรองให้จำหน่าย!S116="","",ข้อมูลการรับรองให้จำหน่าย!S116)</f>
        <v/>
      </c>
      <c r="G125" s="31" t="str">
        <f>IF(ข้อมูลการรับรองให้จำหน่าย!T116="","","√")</f>
        <v/>
      </c>
      <c r="H125" s="31" t="str">
        <f>IF(ข้อมูลการรับรองให้จำหน่าย!U116="","","√")</f>
        <v/>
      </c>
      <c r="I125" s="31" t="str">
        <f>IF(ข้อมูลการรับรองให้จำหน่าย!V116="","",ข้อมูลการรับรองให้จำหน่าย!V116)</f>
        <v/>
      </c>
    </row>
    <row r="126" spans="1:9" x14ac:dyDescent="0.25">
      <c r="A126" s="30" t="str">
        <f>IF(ข้อมูลการรับรองให้จำหน่าย!I117="","",ข้อมูลการรับรองให้จำหน่าย!I117)</f>
        <v/>
      </c>
      <c r="B126" s="19" t="str">
        <f>IF(ข้อมูลการรับรองให้จำหน่าย!J117="","",ข้อมูลการรับรองให้จำหน่าย!J117)</f>
        <v/>
      </c>
      <c r="C126" s="19" t="str">
        <f>ข้อมูลการรับรองให้จำหน่าย!K117&amp;IF(ข้อมูลการรับรองให้จำหน่าย!L117="",""," ม. ")&amp;ข้อมูลการรับรองให้จำหน่าย!L117&amp;IF(ข้อมูลการรับรองให้จำหน่าย!M117="",""," ถ. ")&amp;ข้อมูลการรับรองให้จำหน่าย!M117&amp;IF(ข้อมูลการรับรองให้จำหน่าย!N117="",""," ต. ")&amp;ข้อมูลการรับรองให้จำหน่าย!N117&amp;IF(ข้อมูลการรับรองให้จำหน่าย!O117="",""," อ. ")&amp;ข้อมูลการรับรองให้จำหน่าย!O117&amp;IF(ข้อมูลการรับรองให้จำหน่าย!P117="",""," จ. ")&amp;ข้อมูลการรับรองให้จำหน่าย!P117</f>
        <v/>
      </c>
      <c r="D126" s="31" t="str">
        <f>IF(ข้อมูลการรับรองให้จำหน่าย!Q117="","",ข้อมูลการรับรองให้จำหน่าย!Q117)</f>
        <v/>
      </c>
      <c r="E126" s="26" t="str">
        <f>IF(ข้อมูลการรับรองให้จำหน่าย!R117="","",ข้อมูลการรับรองให้จำหน่าย!R117)</f>
        <v/>
      </c>
      <c r="F126" s="26" t="str">
        <f>IF(ข้อมูลการรับรองให้จำหน่าย!S117="","",ข้อมูลการรับรองให้จำหน่าย!S117)</f>
        <v/>
      </c>
      <c r="G126" s="31" t="str">
        <f>IF(ข้อมูลการรับรองให้จำหน่าย!T117="","","√")</f>
        <v/>
      </c>
      <c r="H126" s="31" t="str">
        <f>IF(ข้อมูลการรับรองให้จำหน่าย!U117="","","√")</f>
        <v/>
      </c>
      <c r="I126" s="31" t="str">
        <f>IF(ข้อมูลการรับรองให้จำหน่าย!V117="","",ข้อมูลการรับรองให้จำหน่าย!V117)</f>
        <v/>
      </c>
    </row>
    <row r="127" spans="1:9" x14ac:dyDescent="0.25">
      <c r="A127" s="30" t="str">
        <f>IF(ข้อมูลการรับรองให้จำหน่าย!I118="","",ข้อมูลการรับรองให้จำหน่าย!I118)</f>
        <v/>
      </c>
      <c r="B127" s="19" t="str">
        <f>IF(ข้อมูลการรับรองให้จำหน่าย!J118="","",ข้อมูลการรับรองให้จำหน่าย!J118)</f>
        <v/>
      </c>
      <c r="C127" s="19" t="str">
        <f>ข้อมูลการรับรองให้จำหน่าย!K118&amp;IF(ข้อมูลการรับรองให้จำหน่าย!L118="",""," ม. ")&amp;ข้อมูลการรับรองให้จำหน่าย!L118&amp;IF(ข้อมูลการรับรองให้จำหน่าย!M118="",""," ถ. ")&amp;ข้อมูลการรับรองให้จำหน่าย!M118&amp;IF(ข้อมูลการรับรองให้จำหน่าย!N118="",""," ต. ")&amp;ข้อมูลการรับรองให้จำหน่าย!N118&amp;IF(ข้อมูลการรับรองให้จำหน่าย!O118="",""," อ. ")&amp;ข้อมูลการรับรองให้จำหน่าย!O118&amp;IF(ข้อมูลการรับรองให้จำหน่าย!P118="",""," จ. ")&amp;ข้อมูลการรับรองให้จำหน่าย!P118</f>
        <v/>
      </c>
      <c r="D127" s="31" t="str">
        <f>IF(ข้อมูลการรับรองให้จำหน่าย!Q118="","",ข้อมูลการรับรองให้จำหน่าย!Q118)</f>
        <v/>
      </c>
      <c r="E127" s="26" t="str">
        <f>IF(ข้อมูลการรับรองให้จำหน่าย!R118="","",ข้อมูลการรับรองให้จำหน่าย!R118)</f>
        <v/>
      </c>
      <c r="F127" s="26" t="str">
        <f>IF(ข้อมูลการรับรองให้จำหน่าย!S118="","",ข้อมูลการรับรองให้จำหน่าย!S118)</f>
        <v/>
      </c>
      <c r="G127" s="31" t="str">
        <f>IF(ข้อมูลการรับรองให้จำหน่าย!T118="","","√")</f>
        <v/>
      </c>
      <c r="H127" s="31" t="str">
        <f>IF(ข้อมูลการรับรองให้จำหน่าย!U118="","","√")</f>
        <v/>
      </c>
      <c r="I127" s="31" t="str">
        <f>IF(ข้อมูลการรับรองให้จำหน่าย!V118="","",ข้อมูลการรับรองให้จำหน่าย!V118)</f>
        <v/>
      </c>
    </row>
    <row r="128" spans="1:9" x14ac:dyDescent="0.25">
      <c r="A128" s="30" t="str">
        <f>IF(ข้อมูลการรับรองให้จำหน่าย!I119="","",ข้อมูลการรับรองให้จำหน่าย!I119)</f>
        <v/>
      </c>
      <c r="B128" s="19" t="str">
        <f>IF(ข้อมูลการรับรองให้จำหน่าย!J119="","",ข้อมูลการรับรองให้จำหน่าย!J119)</f>
        <v/>
      </c>
      <c r="C128" s="19" t="str">
        <f>ข้อมูลการรับรองให้จำหน่าย!K119&amp;IF(ข้อมูลการรับรองให้จำหน่าย!L119="",""," ม. ")&amp;ข้อมูลการรับรองให้จำหน่าย!L119&amp;IF(ข้อมูลการรับรองให้จำหน่าย!M119="",""," ถ. ")&amp;ข้อมูลการรับรองให้จำหน่าย!M119&amp;IF(ข้อมูลการรับรองให้จำหน่าย!N119="",""," ต. ")&amp;ข้อมูลการรับรองให้จำหน่าย!N119&amp;IF(ข้อมูลการรับรองให้จำหน่าย!O119="",""," อ. ")&amp;ข้อมูลการรับรองให้จำหน่าย!O119&amp;IF(ข้อมูลการรับรองให้จำหน่าย!P119="",""," จ. ")&amp;ข้อมูลการรับรองให้จำหน่าย!P119</f>
        <v/>
      </c>
      <c r="D128" s="31" t="str">
        <f>IF(ข้อมูลการรับรองให้จำหน่าย!Q119="","",ข้อมูลการรับรองให้จำหน่าย!Q119)</f>
        <v/>
      </c>
      <c r="E128" s="26" t="str">
        <f>IF(ข้อมูลการรับรองให้จำหน่าย!R119="","",ข้อมูลการรับรองให้จำหน่าย!R119)</f>
        <v/>
      </c>
      <c r="F128" s="26" t="str">
        <f>IF(ข้อมูลการรับรองให้จำหน่าย!S119="","",ข้อมูลการรับรองให้จำหน่าย!S119)</f>
        <v/>
      </c>
      <c r="G128" s="31" t="str">
        <f>IF(ข้อมูลการรับรองให้จำหน่าย!T119="","","√")</f>
        <v/>
      </c>
      <c r="H128" s="31" t="str">
        <f>IF(ข้อมูลการรับรองให้จำหน่าย!U119="","","√")</f>
        <v/>
      </c>
      <c r="I128" s="31" t="str">
        <f>IF(ข้อมูลการรับรองให้จำหน่าย!V119="","",ข้อมูลการรับรองให้จำหน่าย!V119)</f>
        <v/>
      </c>
    </row>
    <row r="129" spans="1:9" x14ac:dyDescent="0.25">
      <c r="A129" s="30" t="str">
        <f>IF(ข้อมูลการรับรองให้จำหน่าย!I120="","",ข้อมูลการรับรองให้จำหน่าย!I120)</f>
        <v/>
      </c>
      <c r="B129" s="19" t="str">
        <f>IF(ข้อมูลการรับรองให้จำหน่าย!J120="","",ข้อมูลการรับรองให้จำหน่าย!J120)</f>
        <v/>
      </c>
      <c r="C129" s="19" t="str">
        <f>ข้อมูลการรับรองให้จำหน่าย!K120&amp;IF(ข้อมูลการรับรองให้จำหน่าย!L120="",""," ม. ")&amp;ข้อมูลการรับรองให้จำหน่าย!L120&amp;IF(ข้อมูลการรับรองให้จำหน่าย!M120="",""," ถ. ")&amp;ข้อมูลการรับรองให้จำหน่าย!M120&amp;IF(ข้อมูลการรับรองให้จำหน่าย!N120="",""," ต. ")&amp;ข้อมูลการรับรองให้จำหน่าย!N120&amp;IF(ข้อมูลการรับรองให้จำหน่าย!O120="",""," อ. ")&amp;ข้อมูลการรับรองให้จำหน่าย!O120&amp;IF(ข้อมูลการรับรองให้จำหน่าย!P120="",""," จ. ")&amp;ข้อมูลการรับรองให้จำหน่าย!P120</f>
        <v/>
      </c>
      <c r="D129" s="31" t="str">
        <f>IF(ข้อมูลการรับรองให้จำหน่าย!Q120="","",ข้อมูลการรับรองให้จำหน่าย!Q120)</f>
        <v/>
      </c>
      <c r="E129" s="26" t="str">
        <f>IF(ข้อมูลการรับรองให้จำหน่าย!R120="","",ข้อมูลการรับรองให้จำหน่าย!R120)</f>
        <v/>
      </c>
      <c r="F129" s="26" t="str">
        <f>IF(ข้อมูลการรับรองให้จำหน่าย!S120="","",ข้อมูลการรับรองให้จำหน่าย!S120)</f>
        <v/>
      </c>
      <c r="G129" s="31" t="str">
        <f>IF(ข้อมูลการรับรองให้จำหน่าย!T120="","","√")</f>
        <v/>
      </c>
      <c r="H129" s="31" t="str">
        <f>IF(ข้อมูลการรับรองให้จำหน่าย!U120="","","√")</f>
        <v/>
      </c>
      <c r="I129" s="31" t="str">
        <f>IF(ข้อมูลการรับรองให้จำหน่าย!V120="","",ข้อมูลการรับรองให้จำหน่าย!V120)</f>
        <v/>
      </c>
    </row>
    <row r="130" spans="1:9" x14ac:dyDescent="0.25">
      <c r="A130" s="30" t="str">
        <f>IF(ข้อมูลการรับรองให้จำหน่าย!I121="","",ข้อมูลการรับรองให้จำหน่าย!I121)</f>
        <v/>
      </c>
      <c r="B130" s="19" t="str">
        <f>IF(ข้อมูลการรับรองให้จำหน่าย!J121="","",ข้อมูลการรับรองให้จำหน่าย!J121)</f>
        <v/>
      </c>
      <c r="C130" s="19" t="str">
        <f>ข้อมูลการรับรองให้จำหน่าย!K121&amp;IF(ข้อมูลการรับรองให้จำหน่าย!L121="",""," ม. ")&amp;ข้อมูลการรับรองให้จำหน่าย!L121&amp;IF(ข้อมูลการรับรองให้จำหน่าย!M121="",""," ถ. ")&amp;ข้อมูลการรับรองให้จำหน่าย!M121&amp;IF(ข้อมูลการรับรองให้จำหน่าย!N121="",""," ต. ")&amp;ข้อมูลการรับรองให้จำหน่าย!N121&amp;IF(ข้อมูลการรับรองให้จำหน่าย!O121="",""," อ. ")&amp;ข้อมูลการรับรองให้จำหน่าย!O121&amp;IF(ข้อมูลการรับรองให้จำหน่าย!P121="",""," จ. ")&amp;ข้อมูลการรับรองให้จำหน่าย!P121</f>
        <v/>
      </c>
      <c r="D130" s="31" t="str">
        <f>IF(ข้อมูลการรับรองให้จำหน่าย!Q121="","",ข้อมูลการรับรองให้จำหน่าย!Q121)</f>
        <v/>
      </c>
      <c r="E130" s="26" t="str">
        <f>IF(ข้อมูลการรับรองให้จำหน่าย!R121="","",ข้อมูลการรับรองให้จำหน่าย!R121)</f>
        <v/>
      </c>
      <c r="F130" s="26" t="str">
        <f>IF(ข้อมูลการรับรองให้จำหน่าย!S121="","",ข้อมูลการรับรองให้จำหน่าย!S121)</f>
        <v/>
      </c>
      <c r="G130" s="31" t="str">
        <f>IF(ข้อมูลการรับรองให้จำหน่าย!T121="","","√")</f>
        <v/>
      </c>
      <c r="H130" s="31" t="str">
        <f>IF(ข้อมูลการรับรองให้จำหน่าย!U121="","","√")</f>
        <v/>
      </c>
      <c r="I130" s="31" t="str">
        <f>IF(ข้อมูลการรับรองให้จำหน่าย!V121="","",ข้อมูลการรับรองให้จำหน่าย!V121)</f>
        <v/>
      </c>
    </row>
    <row r="131" spans="1:9" x14ac:dyDescent="0.25">
      <c r="A131" s="30" t="str">
        <f>IF(ข้อมูลการรับรองให้จำหน่าย!I122="","",ข้อมูลการรับรองให้จำหน่าย!I122)</f>
        <v/>
      </c>
      <c r="B131" s="19" t="str">
        <f>IF(ข้อมูลการรับรองให้จำหน่าย!J122="","",ข้อมูลการรับรองให้จำหน่าย!J122)</f>
        <v/>
      </c>
      <c r="C131" s="19" t="str">
        <f>ข้อมูลการรับรองให้จำหน่าย!K122&amp;IF(ข้อมูลการรับรองให้จำหน่าย!L122="",""," ม. ")&amp;ข้อมูลการรับรองให้จำหน่าย!L122&amp;IF(ข้อมูลการรับรองให้จำหน่าย!M122="",""," ถ. ")&amp;ข้อมูลการรับรองให้จำหน่าย!M122&amp;IF(ข้อมูลการรับรองให้จำหน่าย!N122="",""," ต. ")&amp;ข้อมูลการรับรองให้จำหน่าย!N122&amp;IF(ข้อมูลการรับรองให้จำหน่าย!O122="",""," อ. ")&amp;ข้อมูลการรับรองให้จำหน่าย!O122&amp;IF(ข้อมูลการรับรองให้จำหน่าย!P122="",""," จ. ")&amp;ข้อมูลการรับรองให้จำหน่าย!P122</f>
        <v/>
      </c>
      <c r="D131" s="31" t="str">
        <f>IF(ข้อมูลการรับรองให้จำหน่าย!Q122="","",ข้อมูลการรับรองให้จำหน่าย!Q122)</f>
        <v/>
      </c>
      <c r="E131" s="26" t="str">
        <f>IF(ข้อมูลการรับรองให้จำหน่าย!R122="","",ข้อมูลการรับรองให้จำหน่าย!R122)</f>
        <v/>
      </c>
      <c r="F131" s="26" t="str">
        <f>IF(ข้อมูลการรับรองให้จำหน่าย!S122="","",ข้อมูลการรับรองให้จำหน่าย!S122)</f>
        <v/>
      </c>
      <c r="G131" s="31" t="str">
        <f>IF(ข้อมูลการรับรองให้จำหน่าย!T122="","","√")</f>
        <v/>
      </c>
      <c r="H131" s="31" t="str">
        <f>IF(ข้อมูลการรับรองให้จำหน่าย!U122="","","√")</f>
        <v/>
      </c>
      <c r="I131" s="31" t="str">
        <f>IF(ข้อมูลการรับรองให้จำหน่าย!V122="","",ข้อมูลการรับรองให้จำหน่าย!V122)</f>
        <v/>
      </c>
    </row>
    <row r="132" spans="1:9" x14ac:dyDescent="0.25">
      <c r="A132" s="30" t="str">
        <f>IF(ข้อมูลการรับรองให้จำหน่าย!I123="","",ข้อมูลการรับรองให้จำหน่าย!I123)</f>
        <v/>
      </c>
      <c r="B132" s="19" t="str">
        <f>IF(ข้อมูลการรับรองให้จำหน่าย!J123="","",ข้อมูลการรับรองให้จำหน่าย!J123)</f>
        <v/>
      </c>
      <c r="C132" s="19" t="str">
        <f>ข้อมูลการรับรองให้จำหน่าย!K123&amp;IF(ข้อมูลการรับรองให้จำหน่าย!L123="",""," ม. ")&amp;ข้อมูลการรับรองให้จำหน่าย!L123&amp;IF(ข้อมูลการรับรองให้จำหน่าย!M123="",""," ถ. ")&amp;ข้อมูลการรับรองให้จำหน่าย!M123&amp;IF(ข้อมูลการรับรองให้จำหน่าย!N123="",""," ต. ")&amp;ข้อมูลการรับรองให้จำหน่าย!N123&amp;IF(ข้อมูลการรับรองให้จำหน่าย!O123="",""," อ. ")&amp;ข้อมูลการรับรองให้จำหน่าย!O123&amp;IF(ข้อมูลการรับรองให้จำหน่าย!P123="",""," จ. ")&amp;ข้อมูลการรับรองให้จำหน่าย!P123</f>
        <v/>
      </c>
      <c r="D132" s="31" t="str">
        <f>IF(ข้อมูลการรับรองให้จำหน่าย!Q123="","",ข้อมูลการรับรองให้จำหน่าย!Q123)</f>
        <v/>
      </c>
      <c r="E132" s="26" t="str">
        <f>IF(ข้อมูลการรับรองให้จำหน่าย!R123="","",ข้อมูลการรับรองให้จำหน่าย!R123)</f>
        <v/>
      </c>
      <c r="F132" s="26" t="str">
        <f>IF(ข้อมูลการรับรองให้จำหน่าย!S123="","",ข้อมูลการรับรองให้จำหน่าย!S123)</f>
        <v/>
      </c>
      <c r="G132" s="31" t="str">
        <f>IF(ข้อมูลการรับรองให้จำหน่าย!T123="","","√")</f>
        <v/>
      </c>
      <c r="H132" s="31" t="str">
        <f>IF(ข้อมูลการรับรองให้จำหน่าย!U123="","","√")</f>
        <v/>
      </c>
      <c r="I132" s="31" t="str">
        <f>IF(ข้อมูลการรับรองให้จำหน่าย!V123="","",ข้อมูลการรับรองให้จำหน่าย!V123)</f>
        <v/>
      </c>
    </row>
    <row r="133" spans="1:9" x14ac:dyDescent="0.25">
      <c r="A133" s="30" t="str">
        <f>IF(ข้อมูลการรับรองให้จำหน่าย!I124="","",ข้อมูลการรับรองให้จำหน่าย!I124)</f>
        <v/>
      </c>
      <c r="B133" s="19" t="str">
        <f>IF(ข้อมูลการรับรองให้จำหน่าย!J124="","",ข้อมูลการรับรองให้จำหน่าย!J124)</f>
        <v/>
      </c>
      <c r="C133" s="19" t="str">
        <f>ข้อมูลการรับรองให้จำหน่าย!K124&amp;IF(ข้อมูลการรับรองให้จำหน่าย!L124="",""," ม. ")&amp;ข้อมูลการรับรองให้จำหน่าย!L124&amp;IF(ข้อมูลการรับรองให้จำหน่าย!M124="",""," ถ. ")&amp;ข้อมูลการรับรองให้จำหน่าย!M124&amp;IF(ข้อมูลการรับรองให้จำหน่าย!N124="",""," ต. ")&amp;ข้อมูลการรับรองให้จำหน่าย!N124&amp;IF(ข้อมูลการรับรองให้จำหน่าย!O124="",""," อ. ")&amp;ข้อมูลการรับรองให้จำหน่าย!O124&amp;IF(ข้อมูลการรับรองให้จำหน่าย!P124="",""," จ. ")&amp;ข้อมูลการรับรองให้จำหน่าย!P124</f>
        <v/>
      </c>
      <c r="D133" s="31" t="str">
        <f>IF(ข้อมูลการรับรองให้จำหน่าย!Q124="","",ข้อมูลการรับรองให้จำหน่าย!Q124)</f>
        <v/>
      </c>
      <c r="E133" s="26" t="str">
        <f>IF(ข้อมูลการรับรองให้จำหน่าย!R124="","",ข้อมูลการรับรองให้จำหน่าย!R124)</f>
        <v/>
      </c>
      <c r="F133" s="26" t="str">
        <f>IF(ข้อมูลการรับรองให้จำหน่าย!S124="","",ข้อมูลการรับรองให้จำหน่าย!S124)</f>
        <v/>
      </c>
      <c r="G133" s="31" t="str">
        <f>IF(ข้อมูลการรับรองให้จำหน่าย!T124="","","√")</f>
        <v/>
      </c>
      <c r="H133" s="31" t="str">
        <f>IF(ข้อมูลการรับรองให้จำหน่าย!U124="","","√")</f>
        <v/>
      </c>
      <c r="I133" s="31" t="str">
        <f>IF(ข้อมูลการรับรองให้จำหน่าย!V124="","",ข้อมูลการรับรองให้จำหน่าย!V124)</f>
        <v/>
      </c>
    </row>
    <row r="135" spans="1:9" ht="20.399999999999999" x14ac:dyDescent="0.25">
      <c r="B135" s="16" t="s">
        <v>26</v>
      </c>
    </row>
    <row r="136" spans="1:9" ht="20.399999999999999" x14ac:dyDescent="0.25">
      <c r="B136" s="16" t="s">
        <v>27</v>
      </c>
    </row>
  </sheetData>
  <mergeCells count="8">
    <mergeCell ref="A1:I1"/>
    <mergeCell ref="A8:I8"/>
    <mergeCell ref="A9:I9"/>
    <mergeCell ref="A10:A11"/>
    <mergeCell ref="B10:C10"/>
    <mergeCell ref="G10:H10"/>
    <mergeCell ref="I10:I11"/>
    <mergeCell ref="D10:D11"/>
  </mergeCells>
  <pageMargins left="0.19685039370078741" right="0" top="0.74803149606299213" bottom="0.74803149606299213" header="0.31496062992125984" footer="0.31496062992125984"/>
  <pageSetup paperSize="9" scale="76" fitToHeight="0" orientation="portrait" r:id="rId1"/>
  <headerFooter>
    <oddFooter xml:space="preserve">&amp;L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showGridLines="0" view="pageLayout" topLeftCell="A13" zoomScaleNormal="100" workbookViewId="0">
      <selection activeCell="N8" sqref="N8:S8"/>
    </sheetView>
  </sheetViews>
  <sheetFormatPr defaultColWidth="8.69921875" defaultRowHeight="24.6" x14ac:dyDescent="0.7"/>
  <cols>
    <col min="1" max="19" width="4.5" style="35" customWidth="1"/>
    <col min="20" max="16384" width="8.69921875" style="35"/>
  </cols>
  <sheetData>
    <row r="1" spans="1:19" ht="40.049999999999997" customHeight="1" x14ac:dyDescent="0.7"/>
    <row r="2" spans="1:19" ht="22.5" customHeight="1" x14ac:dyDescent="0.7">
      <c r="A2" s="36"/>
      <c r="B2" s="36"/>
      <c r="C2" s="36"/>
      <c r="D2" s="36"/>
      <c r="E2" s="36"/>
      <c r="F2" s="36"/>
      <c r="G2" s="36"/>
      <c r="H2" s="36"/>
      <c r="I2" s="36"/>
      <c r="J2" s="36"/>
      <c r="R2" s="51" t="s">
        <v>36</v>
      </c>
    </row>
    <row r="3" spans="1:19" ht="22.5" customHeight="1" x14ac:dyDescent="0.7">
      <c r="A3" s="47"/>
      <c r="B3" s="36"/>
      <c r="C3" s="36"/>
      <c r="D3" s="36"/>
      <c r="E3" s="36"/>
      <c r="F3" s="36"/>
      <c r="G3" s="36"/>
      <c r="H3" s="36"/>
      <c r="K3" s="37"/>
      <c r="O3" s="38" t="s">
        <v>15</v>
      </c>
      <c r="P3" s="75"/>
      <c r="Q3" s="75"/>
      <c r="R3" s="75"/>
      <c r="S3" s="75"/>
    </row>
    <row r="4" spans="1:19" ht="22.5" customHeight="1" x14ac:dyDescent="0.7">
      <c r="A4" s="76" t="s">
        <v>37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20.100000000000001" customHeight="1" x14ac:dyDescent="0.7">
      <c r="A5" s="77" t="s">
        <v>74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</row>
    <row r="6" spans="1:19" ht="9.6" customHeight="1" x14ac:dyDescent="0.7">
      <c r="A6" s="72" t="s">
        <v>38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</row>
    <row r="7" spans="1:19" ht="22.5" customHeight="1" x14ac:dyDescent="0.7">
      <c r="A7" s="36"/>
      <c r="B7" s="36"/>
      <c r="C7" s="36"/>
      <c r="D7" s="36"/>
      <c r="E7" s="36"/>
      <c r="F7" s="36"/>
      <c r="G7" s="36"/>
      <c r="J7" s="39"/>
      <c r="K7" s="39"/>
      <c r="M7" s="74" t="s">
        <v>39</v>
      </c>
      <c r="N7" s="74"/>
      <c r="O7" s="70" t="str">
        <f>J10</f>
        <v/>
      </c>
      <c r="P7" s="70"/>
      <c r="Q7" s="70"/>
      <c r="R7" s="70"/>
      <c r="S7" s="70"/>
    </row>
    <row r="8" spans="1:19" ht="22.5" customHeight="1" x14ac:dyDescent="0.7">
      <c r="A8" s="36"/>
      <c r="B8" s="36"/>
      <c r="C8" s="36"/>
      <c r="D8" s="36"/>
      <c r="E8" s="36"/>
      <c r="F8" s="36"/>
      <c r="G8" s="36"/>
      <c r="I8" s="40"/>
      <c r="J8" s="40"/>
      <c r="K8" s="40"/>
      <c r="M8" s="35" t="s">
        <v>22</v>
      </c>
      <c r="N8" s="78" t="str">
        <f>IFERROR(INDEX(ข้อมูลการรับรองให้จำหน่าย!A:V,MATCH(P3,ข้อมูลการรับรองให้จำหน่าย!V:V,0),9),"     เดือน             พ.ศ.")</f>
        <v xml:space="preserve">     เดือน             พ.ศ.</v>
      </c>
      <c r="O8" s="78"/>
      <c r="P8" s="78"/>
      <c r="Q8" s="78"/>
      <c r="R8" s="78"/>
      <c r="S8" s="78"/>
    </row>
    <row r="9" spans="1:19" ht="22.5" customHeight="1" x14ac:dyDescent="0.7">
      <c r="A9" s="36"/>
      <c r="B9" s="36"/>
      <c r="C9" s="36" t="s">
        <v>40</v>
      </c>
      <c r="E9" s="70" t="str">
        <f>IFERROR(INDEX(ข้อมูลการรับรองให้จำหน่าย!A:V,MATCH(P3,ข้อมูลการรับรองให้จำหน่าย!V:V,0),1),"")</f>
        <v/>
      </c>
      <c r="F9" s="70"/>
      <c r="G9" s="70"/>
      <c r="H9" s="70"/>
      <c r="I9" s="70"/>
      <c r="J9" s="36" t="s">
        <v>41</v>
      </c>
      <c r="Q9" s="70" t="str">
        <f>IFERROR(INDEX(ข้อมูลการรับรองให้จำหน่าย!A:V,MATCH(P3,ข้อมูลการรับรองให้จำหน่าย!V:V,0),2),"")</f>
        <v/>
      </c>
      <c r="R9" s="70"/>
      <c r="S9" s="70"/>
    </row>
    <row r="10" spans="1:19" ht="22.5" customHeight="1" x14ac:dyDescent="0.7">
      <c r="A10" s="36" t="s">
        <v>42</v>
      </c>
      <c r="B10" s="36"/>
      <c r="D10" s="41" t="str">
        <f>IF(J10="","£","R")</f>
        <v>£</v>
      </c>
      <c r="E10" s="36" t="s">
        <v>43</v>
      </c>
      <c r="F10" s="36"/>
      <c r="G10" s="36"/>
      <c r="I10" s="39"/>
      <c r="J10" s="70" t="str">
        <f>IFERROR(INDEX(ข้อมูลการรับรองให้จำหน่าย!A:V,MATCH(P3,ข้อมูลการรับรองให้จำหน่าย!V:V,0),7),"")</f>
        <v/>
      </c>
      <c r="K10" s="70"/>
      <c r="L10" s="70"/>
      <c r="M10" s="70"/>
      <c r="N10" s="70"/>
      <c r="O10" s="70"/>
      <c r="P10" s="70"/>
      <c r="Q10" s="70"/>
      <c r="R10" s="70"/>
      <c r="S10" s="70"/>
    </row>
    <row r="11" spans="1:19" ht="22.5" customHeight="1" x14ac:dyDescent="0.7">
      <c r="A11" s="36"/>
      <c r="B11" s="36"/>
      <c r="D11" s="36"/>
      <c r="E11" s="36" t="s">
        <v>44</v>
      </c>
      <c r="F11" s="36"/>
      <c r="G11" s="36"/>
      <c r="H11" s="36"/>
      <c r="I11" s="39"/>
      <c r="J11" s="39"/>
      <c r="K11" s="39"/>
      <c r="L11" s="70" t="str">
        <f>IFERROR(INDEX(ข้อมูลการรับรองให้จำหน่าย!A:V,MATCH(P3,ข้อมูลการรับรองให้จำหน่าย!V:V,0),8),"")</f>
        <v/>
      </c>
      <c r="M11" s="70"/>
      <c r="N11" s="70"/>
      <c r="O11" s="70"/>
      <c r="P11" s="70"/>
      <c r="Q11" s="70"/>
      <c r="R11" s="70"/>
      <c r="S11" s="70"/>
    </row>
    <row r="12" spans="1:19" ht="22.5" customHeight="1" x14ac:dyDescent="0.7">
      <c r="A12" s="36"/>
      <c r="B12" s="36"/>
      <c r="D12" s="41" t="s">
        <v>45</v>
      </c>
      <c r="E12" s="36" t="s">
        <v>46</v>
      </c>
      <c r="F12" s="36"/>
      <c r="G12" s="36"/>
      <c r="H12" s="36"/>
      <c r="I12" s="39"/>
      <c r="J12" s="39"/>
      <c r="K12" s="39"/>
      <c r="N12" s="72"/>
      <c r="O12" s="72"/>
      <c r="P12" s="72"/>
      <c r="Q12" s="72"/>
      <c r="R12" s="72"/>
      <c r="S12" s="72"/>
    </row>
    <row r="13" spans="1:19" ht="22.5" customHeight="1" x14ac:dyDescent="0.7">
      <c r="A13" s="36"/>
      <c r="B13" s="36"/>
      <c r="D13" s="41" t="s">
        <v>45</v>
      </c>
      <c r="E13" s="36" t="s">
        <v>47</v>
      </c>
      <c r="F13" s="36"/>
      <c r="G13" s="36"/>
      <c r="H13" s="36"/>
      <c r="I13" s="39"/>
      <c r="J13" s="39"/>
      <c r="K13" s="39"/>
    </row>
    <row r="14" spans="1:19" ht="22.5" customHeight="1" x14ac:dyDescent="0.7">
      <c r="A14" s="36" t="s">
        <v>48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</row>
    <row r="15" spans="1:19" ht="22.5" customHeight="1" x14ac:dyDescent="0.7">
      <c r="A15" s="36"/>
      <c r="B15" s="36"/>
      <c r="C15" s="41" t="s">
        <v>45</v>
      </c>
      <c r="D15" s="36" t="s">
        <v>49</v>
      </c>
      <c r="E15" s="36"/>
      <c r="F15" s="36"/>
      <c r="G15" s="36"/>
      <c r="H15" s="36"/>
      <c r="I15" s="36"/>
      <c r="J15" s="36"/>
      <c r="K15" s="36"/>
    </row>
    <row r="16" spans="1:19" ht="22.5" customHeight="1" x14ac:dyDescent="0.7">
      <c r="A16" s="36"/>
      <c r="B16" s="36"/>
      <c r="C16" s="41" t="s">
        <v>45</v>
      </c>
      <c r="D16" s="36" t="s">
        <v>50</v>
      </c>
      <c r="E16" s="36"/>
      <c r="F16" s="36"/>
      <c r="G16" s="36"/>
      <c r="H16" s="36"/>
      <c r="I16" s="36"/>
      <c r="J16" s="36"/>
      <c r="K16" s="36"/>
    </row>
    <row r="17" spans="1:19" ht="22.5" customHeight="1" x14ac:dyDescent="0.7">
      <c r="A17" s="36"/>
      <c r="B17" s="36"/>
      <c r="C17" s="41" t="s">
        <v>45</v>
      </c>
      <c r="D17" s="36" t="s">
        <v>51</v>
      </c>
      <c r="E17" s="39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</row>
    <row r="18" spans="1:19" ht="22.5" customHeight="1" x14ac:dyDescent="0.7">
      <c r="A18" s="36" t="s">
        <v>52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</row>
    <row r="19" spans="1:19" ht="22.5" customHeight="1" x14ac:dyDescent="0.7">
      <c r="A19" s="42" t="s">
        <v>61</v>
      </c>
      <c r="B19" s="36" t="s">
        <v>53</v>
      </c>
      <c r="C19" s="36"/>
      <c r="D19" s="36"/>
      <c r="E19" s="36"/>
      <c r="F19" s="36"/>
      <c r="G19" s="36"/>
      <c r="H19" s="72"/>
      <c r="I19" s="72"/>
      <c r="J19" s="72"/>
      <c r="K19" s="72"/>
    </row>
    <row r="20" spans="1:19" ht="22.5" customHeight="1" x14ac:dyDescent="0.7">
      <c r="A20" s="42" t="s">
        <v>62</v>
      </c>
      <c r="B20" s="36" t="s">
        <v>54</v>
      </c>
      <c r="D20" s="70" t="str">
        <f>IFERROR(INDEX(ข้อมูลการรับรองให้จำหน่าย!A:V,MATCH(P3,ข้อมูลการรับรองให้จำหน่าย!V:V,0),17),"")</f>
        <v/>
      </c>
      <c r="E20" s="70"/>
      <c r="F20" s="43" t="str">
        <f>IF(OR(I20=0,I20=""),"£","R")</f>
        <v>£</v>
      </c>
      <c r="G20" s="36" t="s">
        <v>4</v>
      </c>
      <c r="I20" s="71" t="str">
        <f>IFERROR(INDEX(ข้อมูลการรับรองให้จำหน่าย!A:V,MATCH(P3,ข้อมูลการรับรองให้จำหน่าย!V:V,0),18),"")</f>
        <v/>
      </c>
      <c r="J20" s="71"/>
      <c r="K20" s="71"/>
      <c r="L20" s="36" t="s">
        <v>56</v>
      </c>
      <c r="M20" s="36"/>
      <c r="N20" s="36"/>
    </row>
    <row r="21" spans="1:19" ht="22.5" customHeight="1" x14ac:dyDescent="0.7">
      <c r="A21" s="36"/>
      <c r="B21" s="36"/>
      <c r="D21" s="36"/>
      <c r="E21" s="36"/>
      <c r="F21" s="43" t="str">
        <f>IF(OR(J21=0,I20=""),"£","R")</f>
        <v>£</v>
      </c>
      <c r="G21" s="36" t="s">
        <v>55</v>
      </c>
      <c r="J21" s="71" t="str">
        <f>IFERROR(INDEX(ข้อมูลการรับรองให้จำหน่าย!A:V,MATCH(P3,ข้อมูลการรับรองให้จำหน่าย!V:V,0),19),"")</f>
        <v/>
      </c>
      <c r="K21" s="71"/>
      <c r="L21" s="36" t="s">
        <v>57</v>
      </c>
      <c r="M21" s="36"/>
      <c r="N21" s="36"/>
    </row>
    <row r="22" spans="1:19" ht="22.5" customHeight="1" x14ac:dyDescent="0.7">
      <c r="A22" s="42" t="s">
        <v>63</v>
      </c>
      <c r="B22" s="36" t="s">
        <v>76</v>
      </c>
      <c r="C22" s="36"/>
      <c r="D22" s="36"/>
      <c r="E22" s="36"/>
      <c r="F22" s="36"/>
      <c r="G22" s="36"/>
      <c r="H22" s="36"/>
      <c r="I22" s="36"/>
      <c r="J22" s="36"/>
      <c r="K22" s="39"/>
      <c r="R22" s="72"/>
      <c r="S22" s="72"/>
    </row>
    <row r="23" spans="1:19" ht="22.5" customHeight="1" x14ac:dyDescent="0.7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</row>
    <row r="24" spans="1:19" ht="22.5" customHeight="1" x14ac:dyDescent="0.7">
      <c r="A24" s="44" t="s">
        <v>64</v>
      </c>
      <c r="B24" s="35" t="s">
        <v>1</v>
      </c>
      <c r="E24" s="73" t="str">
        <f>IFERROR(INDEX(ข้อมูลการรับรองให้จำหน่าย!A:V,MATCH(P3,ข้อมูลการรับรองให้จำหน่าย!V:V,0),10),"")</f>
        <v/>
      </c>
      <c r="F24" s="73"/>
      <c r="G24" s="73"/>
      <c r="H24" s="73"/>
      <c r="I24" s="73"/>
      <c r="J24" s="73"/>
      <c r="K24" s="38" t="s">
        <v>15</v>
      </c>
      <c r="L24" s="45" t="str">
        <f>IFERROR(INDEX(ข้อมูลการรับรองให้จำหน่าย!A:V,MATCH(P3,ข้อมูลการรับรองให้จำหน่าย!V:V,0),11),"")</f>
        <v/>
      </c>
      <c r="M24" s="35" t="s">
        <v>58</v>
      </c>
      <c r="N24" s="45" t="str">
        <f>IFERROR(INDEX(ข้อมูลการรับรองให้จำหน่าย!A:V,MATCH(P3,ข้อมูลการรับรองให้จำหน่าย!V:V,0),12),"")</f>
        <v/>
      </c>
      <c r="O24" s="35" t="s">
        <v>23</v>
      </c>
      <c r="P24" s="73" t="str">
        <f>IFERROR(INDEX(ข้อมูลการรับรองให้จำหน่าย!A:V,MATCH(P3,ข้อมูลการรับรองให้จำหน่าย!V:V,0),13),"")</f>
        <v/>
      </c>
      <c r="Q24" s="73"/>
      <c r="R24" s="73"/>
      <c r="S24" s="73"/>
    </row>
    <row r="25" spans="1:19" ht="22.5" customHeight="1" x14ac:dyDescent="0.7">
      <c r="B25" s="35" t="s">
        <v>59</v>
      </c>
      <c r="E25" s="70" t="str">
        <f>IFERROR(INDEX(ข้อมูลการรับรองให้จำหน่าย!A:V,MATCH(P3,ข้อมูลการรับรองให้จำหน่าย!V:V,0),14),"")</f>
        <v/>
      </c>
      <c r="F25" s="70"/>
      <c r="G25" s="70"/>
      <c r="H25" s="35" t="s">
        <v>60</v>
      </c>
      <c r="J25" s="73" t="str">
        <f>IFERROR(INDEX(ข้อมูลการรับรองให้จำหน่าย!A:V,MATCH(P3,ข้อมูลการรับรองให้จำหน่าย!V:V,0),15),"")</f>
        <v/>
      </c>
      <c r="K25" s="73"/>
      <c r="L25" s="73"/>
      <c r="M25" s="73"/>
      <c r="N25" s="35" t="s">
        <v>19</v>
      </c>
      <c r="P25" s="70" t="str">
        <f>IFERROR(INDEX(ข้อมูลการรับรองให้จำหน่าย!A:V,MATCH(P3,ข้อมูลการรับรองให้จำหน่าย!V:V,0),16),"")</f>
        <v/>
      </c>
      <c r="Q25" s="70"/>
      <c r="R25" s="70"/>
      <c r="S25" s="70"/>
    </row>
    <row r="26" spans="1:19" ht="22.5" customHeight="1" x14ac:dyDescent="0.7">
      <c r="A26" s="44" t="s">
        <v>65</v>
      </c>
      <c r="B26" s="35" t="s">
        <v>66</v>
      </c>
      <c r="G26" s="70" t="str">
        <f>E24</f>
        <v/>
      </c>
      <c r="H26" s="70"/>
      <c r="I26" s="70"/>
      <c r="J26" s="70"/>
      <c r="K26" s="70"/>
      <c r="L26" s="70"/>
      <c r="M26" s="70"/>
      <c r="N26" s="35" t="s">
        <v>67</v>
      </c>
      <c r="O26" s="39"/>
      <c r="P26" s="45"/>
      <c r="Q26" s="46"/>
      <c r="R26" s="35" t="s">
        <v>58</v>
      </c>
      <c r="S26" s="39"/>
    </row>
    <row r="27" spans="1:19" ht="22.5" customHeight="1" x14ac:dyDescent="0.7">
      <c r="B27" s="35" t="s">
        <v>23</v>
      </c>
      <c r="C27" s="81"/>
      <c r="D27" s="81"/>
      <c r="E27" s="81"/>
      <c r="F27" s="81"/>
      <c r="G27" s="81"/>
      <c r="H27" s="35" t="s">
        <v>59</v>
      </c>
      <c r="J27" s="36"/>
      <c r="K27" s="74"/>
      <c r="L27" s="74"/>
      <c r="M27" s="74"/>
      <c r="N27" s="35" t="s">
        <v>60</v>
      </c>
      <c r="O27" s="36"/>
      <c r="P27" s="80"/>
      <c r="Q27" s="80"/>
      <c r="R27" s="80"/>
      <c r="S27" s="80"/>
    </row>
    <row r="28" spans="1:19" ht="22.5" customHeight="1" x14ac:dyDescent="0.7">
      <c r="B28" s="35" t="s">
        <v>19</v>
      </c>
      <c r="C28" s="39"/>
      <c r="D28" s="70"/>
      <c r="E28" s="70"/>
      <c r="F28" s="70"/>
      <c r="G28" s="70"/>
      <c r="H28" s="35" t="s">
        <v>68</v>
      </c>
      <c r="I28" s="39"/>
      <c r="J28" s="74"/>
      <c r="K28" s="74"/>
      <c r="L28" s="74"/>
      <c r="M28" s="74"/>
    </row>
    <row r="30" spans="1:19" x14ac:dyDescent="0.7">
      <c r="J30" s="38" t="s">
        <v>70</v>
      </c>
      <c r="K30" s="73"/>
      <c r="L30" s="73"/>
      <c r="M30" s="73"/>
      <c r="N30" s="73"/>
      <c r="O30" s="73"/>
      <c r="P30" s="39"/>
    </row>
    <row r="31" spans="1:19" ht="22.5" customHeight="1" x14ac:dyDescent="0.7">
      <c r="J31" s="38" t="s">
        <v>72</v>
      </c>
      <c r="K31" s="79" t="str">
        <f>E9</f>
        <v/>
      </c>
      <c r="L31" s="79"/>
      <c r="M31" s="79"/>
      <c r="N31" s="79"/>
      <c r="O31" s="79"/>
      <c r="P31" s="48" t="s">
        <v>73</v>
      </c>
    </row>
    <row r="32" spans="1:19" ht="22.5" customHeight="1" x14ac:dyDescent="0.7">
      <c r="K32" s="72" t="s">
        <v>69</v>
      </c>
      <c r="L32" s="72"/>
      <c r="M32" s="72"/>
      <c r="N32" s="72"/>
      <c r="O32" s="72"/>
      <c r="P32" s="36"/>
    </row>
    <row r="33" spans="1:16" ht="10.050000000000001" customHeight="1" x14ac:dyDescent="0.7">
      <c r="K33" s="49"/>
      <c r="L33" s="49"/>
      <c r="M33" s="49"/>
      <c r="N33" s="49"/>
      <c r="O33" s="49"/>
      <c r="P33" s="36"/>
    </row>
    <row r="34" spans="1:16" ht="22.5" customHeight="1" x14ac:dyDescent="0.7">
      <c r="A34" s="50" t="s">
        <v>71</v>
      </c>
    </row>
  </sheetData>
  <mergeCells count="33">
    <mergeCell ref="K32:O32"/>
    <mergeCell ref="D28:G28"/>
    <mergeCell ref="J28:M28"/>
    <mergeCell ref="R22:S22"/>
    <mergeCell ref="A23:S23"/>
    <mergeCell ref="K30:O30"/>
    <mergeCell ref="K31:O31"/>
    <mergeCell ref="G26:M26"/>
    <mergeCell ref="P27:S27"/>
    <mergeCell ref="C27:G27"/>
    <mergeCell ref="K27:M27"/>
    <mergeCell ref="E24:J24"/>
    <mergeCell ref="P24:S24"/>
    <mergeCell ref="E25:G25"/>
    <mergeCell ref="J25:M25"/>
    <mergeCell ref="P25:S25"/>
    <mergeCell ref="O7:S7"/>
    <mergeCell ref="M7:N7"/>
    <mergeCell ref="Q9:S9"/>
    <mergeCell ref="P3:S3"/>
    <mergeCell ref="A4:S4"/>
    <mergeCell ref="A5:S5"/>
    <mergeCell ref="A6:S6"/>
    <mergeCell ref="N8:S8"/>
    <mergeCell ref="D20:E20"/>
    <mergeCell ref="I20:K20"/>
    <mergeCell ref="J21:K21"/>
    <mergeCell ref="E9:I9"/>
    <mergeCell ref="J10:S10"/>
    <mergeCell ref="L11:S11"/>
    <mergeCell ref="N12:S12"/>
    <mergeCell ref="F17:S17"/>
    <mergeCell ref="H19:K19"/>
  </mergeCells>
  <conditionalFormatting sqref="P3">
    <cfRule type="containsBlanks" dxfId="0" priority="1">
      <formula>LEN(TRIM(P3))=0</formula>
    </cfRule>
  </conditionalFormatting>
  <pageMargins left="0.98425196850393704" right="0.59055118110236227" top="0.59055118110236227" bottom="0.59055118110236227" header="0.31496062992125984" footer="0.31496062992125984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ใส่เลขตรงนี้" error="กรอกให้ตรงกับเลขที่ใบรน.ในชีท _x000a_&quot;ข้อมูลการรับรองให้จำหน่าย&quot;" promptTitle="กรอก" prompt="เลขที่ใบ รน. ตรงนี้">
          <x14:formula1>
            <xm:f>ข้อมูลการรับรองให้จำหน่าย!$V3:$V1200</xm:f>
          </x14:formula1>
          <xm:sqref>P3:S3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ข้อมูลการรับรองให้จำหน่าย</vt:lpstr>
      <vt:lpstr>สรุปการรายงานรายเดือน</vt:lpstr>
      <vt:lpstr>แบบ รน.</vt:lpstr>
      <vt:lpstr>สรุปการรายงานรายเดือน!Print_Area</vt:lpstr>
      <vt:lpstr>สรุปการรายงานรายเดือน!Print_Titles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Jilasak</cp:lastModifiedBy>
  <cp:lastPrinted>2021-10-15T06:30:30Z</cp:lastPrinted>
  <dcterms:created xsi:type="dcterms:W3CDTF">2019-06-19T06:01:23Z</dcterms:created>
  <dcterms:modified xsi:type="dcterms:W3CDTF">2021-11-12T02:23:29Z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