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ura\Dropbox\☆進行中の会議\省エネ基準\簡易評価WG\17.07.戸建て簡易法計算シート\"/>
    </mc:Choice>
  </mc:AlternateContent>
  <bookViews>
    <workbookView xWindow="0" yWindow="0" windowWidth="19200" windowHeight="7748" tabRatio="524" activeTab="1"/>
  </bookViews>
  <sheets>
    <sheet name="ご使用に関して" sheetId="114" r:id="rId1"/>
    <sheet name="計算シート" sheetId="97" r:id="rId2"/>
    <sheet name="更新履歴" sheetId="113" r:id="rId3"/>
  </sheets>
  <definedNames>
    <definedName name="_xlnm.Print_Area" localSheetId="1">計算シート!$A$1:$AB$27</definedName>
  </definedNames>
  <calcPr calcId="162913"/>
</workbook>
</file>

<file path=xl/calcChain.xml><?xml version="1.0" encoding="utf-8"?>
<calcChain xmlns="http://schemas.openxmlformats.org/spreadsheetml/2006/main">
  <c r="AT4" i="97" l="1"/>
  <c r="AY31" i="97" s="1"/>
  <c r="AY36" i="97" l="1"/>
  <c r="AI13" i="97"/>
  <c r="BQ8" i="97"/>
  <c r="BQ7" i="97"/>
  <c r="BQ6" i="97"/>
  <c r="AF3" i="97"/>
  <c r="AD3" i="97"/>
  <c r="BQ5" i="97" l="1"/>
  <c r="BP8" i="97"/>
  <c r="BP7" i="97"/>
  <c r="BP6" i="97"/>
  <c r="BP5" i="97"/>
  <c r="BM4" i="97"/>
  <c r="AY8" i="97" l="1"/>
  <c r="AY7" i="97"/>
  <c r="AY12" i="97" l="1"/>
  <c r="BC12" i="97" l="1"/>
  <c r="BA13" i="97"/>
  <c r="BC14" i="97"/>
  <c r="BC13" i="97"/>
  <c r="BC15" i="97"/>
  <c r="BA12" i="97"/>
  <c r="BA14" i="97"/>
  <c r="BA15" i="97"/>
  <c r="BJ4" i="97" l="1"/>
  <c r="BK4" i="97"/>
  <c r="CE4" i="97"/>
  <c r="CI7" i="97" s="1"/>
  <c r="CK9" i="97" l="1"/>
  <c r="CI8" i="97"/>
  <c r="CK6" i="97"/>
  <c r="CK10" i="97"/>
  <c r="CI9" i="97"/>
  <c r="CK7" i="97"/>
  <c r="CI6" i="97"/>
  <c r="CI10" i="97"/>
  <c r="CK8" i="97"/>
  <c r="T21" i="97" l="1"/>
  <c r="AJ13" i="97"/>
  <c r="T22" i="97" s="1"/>
  <c r="AK13" i="97"/>
  <c r="AL13" i="97"/>
  <c r="AM13" i="97"/>
  <c r="AN13" i="97"/>
  <c r="T9" i="97" l="1"/>
  <c r="BP15" i="97" l="1"/>
  <c r="BA19" i="97" s="1"/>
  <c r="BP12" i="97"/>
  <c r="BA16" i="97" s="1"/>
  <c r="BP13" i="97"/>
  <c r="BA17" i="97" s="1"/>
  <c r="BP14" i="97"/>
  <c r="BA18" i="97" s="1"/>
  <c r="BQ15" i="97"/>
  <c r="BC19" i="97" s="1"/>
  <c r="BQ13" i="97"/>
  <c r="BC17" i="97" s="1"/>
  <c r="BQ12" i="97"/>
  <c r="BC16" i="97" s="1"/>
  <c r="BQ14" i="97"/>
  <c r="BC18" i="97" s="1"/>
  <c r="AY16" i="97"/>
  <c r="AY20" i="97" l="1"/>
  <c r="AQ9" i="97" s="1"/>
  <c r="AR9" i="97" l="1"/>
  <c r="AQ4" i="97"/>
  <c r="Q21" i="97" s="1"/>
  <c r="BA7" i="97"/>
  <c r="BC7" i="97"/>
  <c r="BC8" i="97" l="1"/>
  <c r="AR11" i="97" s="1"/>
  <c r="BA8" i="97"/>
  <c r="AQ10" i="97" s="1"/>
  <c r="AR10" i="97" l="1"/>
  <c r="AQ11" i="97"/>
  <c r="AQ6" i="97" s="1"/>
  <c r="Q23" i="97" s="1"/>
  <c r="AR6" i="97"/>
  <c r="AQ5" i="97"/>
  <c r="Q22" i="97" s="1"/>
  <c r="AR5" i="97" l="1"/>
  <c r="AR4" i="97" l="1"/>
  <c r="W22" i="97"/>
  <c r="W21" i="97" l="1"/>
</calcChain>
</file>

<file path=xl/sharedStrings.xml><?xml version="1.0" encoding="utf-8"?>
<sst xmlns="http://schemas.openxmlformats.org/spreadsheetml/2006/main" count="442" uniqueCount="286">
  <si>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</si>
  <si>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</si>
  <si>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</si>
  <si>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</si>
  <si>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</si>
  <si>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</si>
  <si>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</si>
  <si>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</si>
  <si>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</si>
  <si>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</si>
  <si>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</si>
  <si>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</si>
  <si>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</si>
  <si>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</si>
  <si>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</si>
  <si>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</si>
  <si>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</si>
  <si>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</si>
  <si>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</si>
  <si>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</si>
  <si>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</si>
  <si>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</si>
  <si>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</si>
  <si>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</si>
  <si>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</si>
  <si>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</si>
  <si>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</si>
  <si>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</si>
  <si>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</si>
  <si>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</si>
  <si>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</si>
  <si>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</si>
  <si>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</si>
  <si>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</si>
  <si>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</si>
  <si>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</si>
  <si>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</si>
  <si>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</si>
  <si>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</si>
  <si>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</si>
  <si>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</si>
  <si>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</si>
  <si>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</si>
  <si>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</si>
  <si>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</si>
  <si>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</si>
  <si>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</si>
  <si>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</si>
  <si>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</si>
  <si>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</si>
  <si>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</si>
  <si>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</si>
  <si>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</si>
  <si>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</si>
  <si>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</si>
  <si>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</si>
  <si>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</si>
  <si>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</si>
  <si>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</si>
  <si>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</si>
  <si>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</si>
  <si>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</si>
  <si>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</si>
  <si>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</si>
  <si>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</si>
  <si>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</si>
  <si>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</si>
  <si>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</si>
  <si>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</si>
  <si>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</si>
  <si>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</si>
  <si>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</si>
  <si>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</si>
  <si>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</si>
  <si>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</si>
  <si>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</si>
  <si>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</si>
  <si>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</si>
  <si>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</si>
  <si>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</si>
  <si>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</si>
  <si>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</si>
  <si>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</si>
  <si>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</si>
  <si>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</si>
  <si>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</si>
  <si>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</si>
  <si>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</si>
  <si>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</si>
  <si>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</si>
  <si>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</si>
  <si>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</si>
  <si>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</si>
  <si>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</si>
  <si>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</si>
  <si>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</si>
  <si>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</si>
  <si>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</si>
  <si>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</si>
  <si>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</si>
  <si>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𝐻𝑝𝑟𝑚,𝐼𝑆</t>
    <phoneticPr fontId="9"/>
  </si>
  <si>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</si>
  <si>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</si>
  <si>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</si>
  <si>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</si>
  <si>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</si>
  <si>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</si>
  <si>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</si>
  <si>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</si>
  <si>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</si>
  <si>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</si>
  <si>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</si>
  <si>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</si>
  <si>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</si>
  <si>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</si>
  <si>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</si>
  <si>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</si>
  <si>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𝐴'𝐼𝐹</t>
    <phoneticPr fontId="9"/>
  </si>
  <si>
    <t>𝜂𝐻,𝑏𝑎𝑠𝑒</t>
  </si>
  <si>
    <t>𝜂𝐶,𝑏𝑎𝑠𝑒</t>
  </si>
  <si>
    <t>𝐴′𝑏𝑎𝑠𝑒,𝑆𝑊</t>
  </si>
  <si>
    <t>𝜈𝐻,𝑆𝐸</t>
    <phoneticPr fontId="9"/>
  </si>
  <si>
    <t>𝐴′𝑏𝑎𝑠𝑒,𝑁𝑊</t>
  </si>
  <si>
    <t>𝐴′𝑏𝑎𝑠𝑒,𝑁𝐸</t>
  </si>
  <si>
    <t>𝐴′𝑏𝑎𝑠𝑒,𝑆𝐸</t>
  </si>
  <si>
    <t>𝐿'𝑝𝑟𝑚,𝑆𝑊</t>
    <phoneticPr fontId="9"/>
  </si>
  <si>
    <t>𝐿'𝑝𝑟𝑚,𝑁𝑊</t>
  </si>
  <si>
    <t>𝐿'𝑝𝑟𝑚,𝑁𝐸</t>
  </si>
  <si>
    <t>𝐿'𝑝𝑟𝑚,𝑆𝐸</t>
    <phoneticPr fontId="9"/>
  </si>
  <si>
    <t>𝐿'𝑝𝑟𝑚,𝐼𝑆</t>
  </si>
  <si>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</si>
  <si>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</si>
  <si>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</si>
  <si>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</si>
  <si>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</si>
  <si>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</si>
  <si>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</si>
  <si>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</si>
  <si>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</si>
  <si>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</si>
  <si>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</si>
  <si>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</si>
  <si>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</si>
  <si>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</si>
  <si>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</si>
  <si>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</si>
  <si>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</si>
  <si>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</si>
  <si>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</si>
  <si>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</si>
  <si>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</si>
  <si>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</si>
  <si>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</si>
  <si>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</si>
  <si>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</si>
  <si>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</si>
  <si>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</si>
  <si>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r>
      <t>　冷房期の平均日射熱取得率(η</t>
    </r>
    <r>
      <rPr>
        <vertAlign val="subscript"/>
        <sz val="10"/>
        <rFont val="HG丸ｺﾞｼｯｸM-PRO"/>
        <family val="3"/>
        <charset val="128"/>
      </rPr>
      <t>AC</t>
    </r>
    <r>
      <rPr>
        <sz val="10"/>
        <rFont val="HG丸ｺﾞｼｯｸM-PRO"/>
        <family val="3"/>
        <charset val="128"/>
      </rPr>
      <t>)</t>
    </r>
    <phoneticPr fontId="2"/>
  </si>
  <si>
    <r>
      <t>　暖房期の平均日射熱取得率(η</t>
    </r>
    <r>
      <rPr>
        <vertAlign val="subscript"/>
        <sz val="10"/>
        <rFont val="HG丸ｺﾞｼｯｸM-PRO"/>
        <family val="3"/>
        <charset val="128"/>
      </rPr>
      <t>AH</t>
    </r>
    <r>
      <rPr>
        <sz val="10"/>
        <rFont val="HG丸ｺﾞｼｯｸM-PRO"/>
        <family val="3"/>
        <charset val="128"/>
      </rPr>
      <t>)</t>
    </r>
    <rPh sb="1" eb="3">
      <t>ダンボウ</t>
    </rPh>
    <phoneticPr fontId="2"/>
  </si>
  <si>
    <r>
      <t>　外皮平均熱貫流率(U</t>
    </r>
    <r>
      <rPr>
        <vertAlign val="subscript"/>
        <sz val="10"/>
        <rFont val="HG丸ｺﾞｼｯｸM-PRO"/>
        <family val="3"/>
        <charset val="128"/>
      </rPr>
      <t>A)</t>
    </r>
    <rPh sb="1" eb="3">
      <t>ガイヒ</t>
    </rPh>
    <rPh sb="3" eb="5">
      <t>ヘイキン</t>
    </rPh>
    <rPh sb="5" eb="6">
      <t>ネツ</t>
    </rPh>
    <rPh sb="6" eb="8">
      <t>カンリュウ</t>
    </rPh>
    <rPh sb="8" eb="9">
      <t>リツ</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</si>
  <si>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</si>
  <si>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注：玄関、勝手口その他これらに類する部分（断熱措置の講じられた浴室下部含む。）以外に土間床部分が存する場合、
　　「床断熱と基礎断熱の併用」を選択してください。</t>
    <rPh sb="0" eb="1">
      <t>チュウ</t>
    </rPh>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</si>
  <si>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</si>
  <si>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</si>
  <si>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</si>
  <si>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</si>
  <si>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</si>
  <si>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𝐴'　𝑏𝑎𝑠𝑒,𝐼𝑆</t>
    <phoneticPr fontId="2"/>
  </si>
  <si>
    <t>𝐴′𝑏𝑎𝑠𝑒,d,𝑆𝑊</t>
    <phoneticPr fontId="2"/>
  </si>
  <si>
    <t>𝐴′𝑏𝑎𝑠𝑒,d,𝑁𝐸</t>
    <phoneticPr fontId="2"/>
  </si>
  <si>
    <t>𝐴′𝑏𝑎𝑠𝑒,d,𝑆𝐸</t>
    <phoneticPr fontId="2"/>
  </si>
  <si>
    <t>𝐴'　𝑏𝑎𝑠𝑒,d,𝐼𝑆</t>
    <phoneticPr fontId="2"/>
  </si>
  <si>
    <t>𝐿'𝑝𝑟𝑚,d,_xDC46_𝑊</t>
    <phoneticPr fontId="9"/>
  </si>
  <si>
    <t>𝐿'𝑝𝑟𝑚,d,𝑁𝑊</t>
    <phoneticPr fontId="2"/>
  </si>
  <si>
    <t>𝐿'𝑝𝑟𝑚,d,𝑁𝐸</t>
    <phoneticPr fontId="2"/>
  </si>
  <si>
    <t>𝐿'𝑝𝑟𝑚,d,𝑆𝐸</t>
    <phoneticPr fontId="9"/>
  </si>
  <si>
    <t>𝐿'𝑝𝑟𝑚,d,𝐼𝑆</t>
    <phoneticPr fontId="2"/>
  </si>
  <si>
    <t>𝛹𝑝𝑟𝑚,d</t>
    <phoneticPr fontId="2"/>
  </si>
  <si>
    <t>𝑈𝑏𝑎𝑠𝑒,d</t>
    <phoneticPr fontId="2"/>
  </si>
  <si>
    <t>𝜂𝐶,𝑏𝑎𝑠𝑒,d</t>
    <phoneticPr fontId="2"/>
  </si>
  <si>
    <t>𝜂𝐻,𝑏𝑎𝑠𝑒,d</t>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</si>
  <si>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</si>
  <si>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</si>
  <si>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</si>
  <si>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</si>
  <si>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</si>
  <si>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</si>
  <si>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床</t>
    <rPh sb="0" eb="1">
      <t>ユカ</t>
    </rPh>
    <phoneticPr fontId="2"/>
  </si>
  <si>
    <t>ドア</t>
    <phoneticPr fontId="2"/>
  </si>
  <si>
    <t>部位種別</t>
    <rPh sb="0" eb="2">
      <t>ブイ</t>
    </rPh>
    <rPh sb="2" eb="4">
      <t>シュベツ</t>
    </rPh>
    <phoneticPr fontId="2"/>
  </si>
  <si>
    <t>玄関等</t>
    <rPh sb="0" eb="2">
      <t>ゲンカン</t>
    </rPh>
    <rPh sb="2" eb="3">
      <t>トウ</t>
    </rPh>
    <phoneticPr fontId="2"/>
  </si>
  <si>
    <t>一般
（玄関等除く）</t>
    <rPh sb="0" eb="2">
      <t>イッパン</t>
    </rPh>
    <rPh sb="4" eb="6">
      <t>ゲンカン</t>
    </rPh>
    <rPh sb="6" eb="7">
      <t>トウ</t>
    </rPh>
    <rPh sb="7" eb="8">
      <t>ノゾ</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</si>
  <si>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</si>
  <si>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</si>
  <si>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</si>
  <si>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</si>
  <si>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</si>
  <si>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</si>
  <si>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</si>
  <si>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に基づく計算シート（試行版 ver.0.1）</t>
    <rPh sb="1" eb="2">
      <t>モト</t>
    </rPh>
    <rPh sb="4" eb="6">
      <t>ケイサン</t>
    </rPh>
    <rPh sb="10" eb="12">
      <t>シコウ</t>
    </rPh>
    <rPh sb="12" eb="13">
      <t>バン</t>
    </rPh>
    <phoneticPr fontId="2"/>
  </si>
  <si>
    <t>床断熱</t>
  </si>
  <si>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</si>
  <si>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</si>
  <si>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</si>
  <si>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</si>
  <si>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</si>
  <si>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断熱構造</t>
    <rPh sb="0" eb="2">
      <t>ダンネツ</t>
    </rPh>
    <rPh sb="2" eb="4">
      <t>コウゾウ</t>
    </rPh>
    <phoneticPr fontId="2"/>
  </si>
  <si>
    <t>1:床断熱</t>
    <rPh sb="2" eb="3">
      <t>ユカ</t>
    </rPh>
    <rPh sb="3" eb="5">
      <t>ダンネツ</t>
    </rPh>
    <phoneticPr fontId="2"/>
  </si>
  <si>
    <t>2:基礎断熱</t>
    <rPh sb="2" eb="4">
      <t>キソ</t>
    </rPh>
    <rPh sb="4" eb="6">
      <t>ダンネツ</t>
    </rPh>
    <phoneticPr fontId="2"/>
  </si>
  <si>
    <t>3:床断熱と基礎断熱の併用</t>
    <rPh sb="2" eb="3">
      <t>ユカ</t>
    </rPh>
    <rPh sb="3" eb="5">
      <t>ダンネツ</t>
    </rPh>
    <rPh sb="6" eb="8">
      <t>キソ</t>
    </rPh>
    <rPh sb="8" eb="10">
      <t>ダンネツ</t>
    </rPh>
    <rPh sb="11" eb="13">
      <t>ヘイヨウ</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</si>
  <si>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</si>
  <si>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</si>
  <si>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</si>
  <si>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</si>
  <si>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</si>
  <si>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</si>
  <si>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</si>
  <si>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</si>
  <si>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</si>
  <si>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</si>
  <si>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</si>
  <si>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</si>
  <si>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</si>
  <si>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</si>
  <si>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</si>
  <si>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</si>
  <si>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</si>
  <si>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</si>
  <si>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</si>
  <si>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</si>
  <si>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床</t>
    <rPh sb="0" eb="1">
      <t>ユカ</t>
    </rPh>
    <phoneticPr fontId="2"/>
  </si>
  <si>
    <t>基礎</t>
    <rPh sb="0" eb="2">
      <t>キソ</t>
    </rPh>
    <phoneticPr fontId="2"/>
  </si>
  <si>
    <t>基礎
（玄関）</t>
    <rPh sb="0" eb="2">
      <t>キソ</t>
    </rPh>
    <rPh sb="4" eb="6">
      <t>ゲンカン</t>
    </rPh>
    <phoneticPr fontId="2"/>
  </si>
  <si>
    <t>土間周囲</t>
    <rPh sb="0" eb="2">
      <t>ドマ</t>
    </rPh>
    <rPh sb="2" eb="4">
      <t>シュウイ</t>
    </rPh>
    <phoneticPr fontId="2"/>
  </si>
  <si>
    <t>土間周囲
玄関</t>
    <rPh sb="0" eb="2">
      <t>ドマ</t>
    </rPh>
    <rPh sb="2" eb="4">
      <t>シュウイ</t>
    </rPh>
    <rPh sb="5" eb="7">
      <t>ゲンカン</t>
    </rPh>
    <phoneticPr fontId="2"/>
  </si>
  <si>
    <t>方位</t>
    <rPh sb="0" eb="2">
      <t>ホウイ</t>
    </rPh>
    <phoneticPr fontId="2"/>
  </si>
  <si>
    <t>上</t>
    <rPh sb="0" eb="1">
      <t>ウエ</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</si>
  <si>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</si>
  <si>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</si>
  <si>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</si>
  <si>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</si>
  <si>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</si>
  <si>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</si>
  <si>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ηC</t>
    <phoneticPr fontId="9"/>
  </si>
  <si>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</si>
  <si>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</si>
  <si>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</si>
  <si>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</si>
  <si>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</si>
  <si>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</si>
  <si>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</si>
  <si>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</si>
  <si>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</si>
  <si>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</si>
  <si>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</si>
  <si>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</si>
  <si>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</si>
  <si>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</si>
  <si>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</si>
  <si>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</si>
  <si>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</si>
  <si>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</si>
  <si>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</si>
  <si>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</si>
  <si>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</si>
  <si>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</si>
  <si>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</si>
  <si>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入力</t>
    <rPh sb="0" eb="2">
      <t>ニュウリョク</t>
    </rPh>
    <phoneticPr fontId="2"/>
  </si>
  <si>
    <t>線熱貫流率
(注)</t>
    <rPh sb="0" eb="1">
      <t>セン</t>
    </rPh>
    <rPh sb="1" eb="2">
      <t>ネツ</t>
    </rPh>
    <rPh sb="2" eb="4">
      <t>カンリュウ</t>
    </rPh>
    <rPh sb="4" eb="5">
      <t>リツ</t>
    </rPh>
    <rPh sb="7" eb="8">
      <t>チュウ</t>
    </rPh>
    <phoneticPr fontId="2"/>
  </si>
  <si>
    <t>注：一般（玄関等除く）のみ計算し、玄関等には規定値（1.8）を適用することも可能です。</t>
    <rPh sb="0" eb="1">
      <t>チュウ</t>
    </rPh>
    <rPh sb="2" eb="4">
      <t>イッパン</t>
    </rPh>
    <rPh sb="5" eb="7">
      <t>ゲンカン</t>
    </rPh>
    <rPh sb="7" eb="8">
      <t>トウ</t>
    </rPh>
    <rPh sb="8" eb="9">
      <t>ノゾ</t>
    </rPh>
    <rPh sb="13" eb="15">
      <t>ケイサン</t>
    </rPh>
    <rPh sb="17" eb="19">
      <t>ゲンカン</t>
    </rPh>
    <rPh sb="19" eb="20">
      <t>トウ</t>
    </rPh>
    <rPh sb="22" eb="25">
      <t>キテイチ</t>
    </rPh>
    <rPh sb="31" eb="33">
      <t>テキヨウ</t>
    </rPh>
    <rPh sb="38" eb="40">
      <t>カノウ</t>
    </rPh>
    <phoneticPr fontId="2"/>
  </si>
  <si>
    <t>基礎の計算</t>
    <rPh sb="0" eb="2">
      <t>キソ</t>
    </rPh>
    <rPh sb="3" eb="5">
      <t>ケイサン</t>
    </rPh>
    <phoneticPr fontId="2"/>
  </si>
  <si>
    <t>𝐴′𝑏𝑎𝑠𝑒,d,𝑁𝑊</t>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</si>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</sst>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00_);[Red]\(0.000\)"/>
    <numFmt numFmtId="178" formatCode="0.0"/>
    <numFmt numFmtId="179" formatCode="0.000_ "/>
    <numFmt numFmtId="180" formatCode="0.00_ "/>
    <numFmt numFmtId="181" formatCode="0.0_ "/>
    <numFmt numFmtId="182" formatCode="0.0000"/>
  </numFmts>
  <fonts count="17"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s>
  <borders count="63">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s>
  <cellStyleXfs count="3">
    <xf numFmtId="0" fontId="0" fillId="0" borderId="0"/>
    <xf numFmtId="38" fontId="1" fillId="0" borderId="0" applyFont="0" applyFill="0" applyBorder="0" applyAlignment="0" applyProtection="0"/>
    <xf numFmtId="0" fontId="7" fillId="0" borderId="0"/>
  </cellStyleXfs>
  <cellXfs count="272">
    <xf numFmtId="0" fontId="0" fillId="0" borderId="0" xfId="0"/>
    <xf numFmtId="0" fontId="0" fillId="0" borderId="0" xfId="0" applyProtection="1"/>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0" xfId="0" applyFont="1" applyAlignment="1" applyProtection="1">
      <alignment vertical="center"/>
    </xf>
    <xf numFmtId="0" fontId="3" fillId="0" borderId="6" xfId="0" applyFont="1" applyFill="1" applyBorder="1" applyAlignment="1" applyProtection="1">
      <alignment vertical="center"/>
    </xf>
    <xf numFmtId="0" fontId="3" fillId="0" borderId="32" xfId="0" applyFont="1" applyBorder="1" applyAlignment="1" applyProtection="1">
      <alignment vertical="center"/>
    </xf>
    <xf numFmtId="0" fontId="3" fillId="2" borderId="31" xfId="0" applyFont="1" applyFill="1" applyBorder="1" applyAlignment="1" applyProtection="1">
      <alignment vertical="center"/>
    </xf>
    <xf numFmtId="0" fontId="3" fillId="2" borderId="33" xfId="0" applyFont="1" applyFill="1" applyBorder="1" applyAlignment="1" applyProtection="1">
      <alignment vertical="center"/>
    </xf>
    <xf numFmtId="0" fontId="5" fillId="0" borderId="39" xfId="0" applyFont="1" applyBorder="1" applyAlignment="1" applyProtection="1">
      <alignment vertical="center"/>
    </xf>
    <xf numFmtId="0" fontId="6" fillId="0" borderId="41" xfId="0" applyFont="1" applyFill="1" applyBorder="1" applyAlignment="1" applyProtection="1">
      <alignment vertical="center"/>
    </xf>
    <xf numFmtId="0" fontId="6" fillId="0" borderId="40" xfId="0" applyFont="1" applyFill="1" applyBorder="1" applyAlignment="1" applyProtection="1">
      <alignment vertical="center"/>
    </xf>
    <xf numFmtId="0" fontId="6" fillId="0" borderId="42" xfId="0" applyFont="1" applyFill="1" applyBorder="1" applyAlignment="1" applyProtection="1">
      <alignment horizontal="center" vertical="center"/>
    </xf>
    <xf numFmtId="0" fontId="6" fillId="0" borderId="40" xfId="0" applyFont="1" applyFill="1" applyBorder="1" applyAlignment="1" applyProtection="1">
      <alignment horizontal="center" vertical="center"/>
    </xf>
    <xf numFmtId="0" fontId="6" fillId="0" borderId="4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5" fillId="0" borderId="0" xfId="0" applyFont="1" applyAlignment="1" applyProtection="1">
      <alignment vertical="center"/>
    </xf>
    <xf numFmtId="0" fontId="0" fillId="0" borderId="0" xfId="0" applyAlignment="1" applyProtection="1">
      <alignment vertical="center"/>
    </xf>
    <xf numFmtId="0" fontId="5" fillId="0" borderId="54" xfId="0" applyFont="1" applyBorder="1" applyAlignment="1" applyProtection="1">
      <alignment vertical="center"/>
    </xf>
    <xf numFmtId="0" fontId="3" fillId="0" borderId="30" xfId="0" applyFont="1" applyBorder="1" applyAlignment="1" applyProtection="1">
      <alignment vertical="center"/>
    </xf>
    <xf numFmtId="0" fontId="5" fillId="0" borderId="30" xfId="0" applyFont="1" applyBorder="1" applyAlignment="1" applyProtection="1">
      <alignment vertical="center"/>
    </xf>
    <xf numFmtId="0" fontId="5" fillId="0" borderId="26" xfId="0" applyFont="1" applyBorder="1" applyAlignment="1" applyProtection="1">
      <alignment vertical="center"/>
    </xf>
    <xf numFmtId="0" fontId="3" fillId="0" borderId="0" xfId="0" applyFont="1" applyProtection="1"/>
    <xf numFmtId="0" fontId="5" fillId="0" borderId="0" xfId="0" applyFont="1" applyBorder="1" applyAlignment="1" applyProtection="1">
      <alignment vertical="center"/>
    </xf>
    <xf numFmtId="0" fontId="5" fillId="0" borderId="31" xfId="0" applyFont="1" applyBorder="1" applyAlignment="1" applyProtection="1">
      <alignment vertical="center"/>
    </xf>
    <xf numFmtId="0" fontId="5" fillId="0" borderId="0" xfId="0" applyFont="1" applyBorder="1" applyAlignment="1" applyProtection="1">
      <alignment vertical="center"/>
    </xf>
    <xf numFmtId="0" fontId="0" fillId="0" borderId="0" xfId="0" applyAlignment="1" applyProtection="1">
      <alignment horizontal="center" vertical="center"/>
    </xf>
    <xf numFmtId="0" fontId="3" fillId="0" borderId="0" xfId="0" applyFont="1" applyAlignment="1" applyProtection="1">
      <alignment horizontal="center" vertical="center"/>
    </xf>
    <xf numFmtId="0" fontId="3" fillId="0" borderId="29" xfId="0" applyFont="1" applyFill="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lignment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Alignment="1" applyProtection="1">
      <alignment horizontal="center" vertical="center"/>
    </xf>
    <xf numFmtId="0" fontId="16" fillId="0" borderId="0" xfId="0" applyFont="1" applyProtection="1"/>
    <xf numFmtId="0" fontId="15" fillId="0" borderId="12" xfId="0" applyFont="1" applyBorder="1" applyAlignment="1" applyProtection="1">
      <alignment horizontal="center" vertical="center"/>
    </xf>
    <xf numFmtId="0" fontId="15" fillId="0" borderId="0" xfId="0" applyFont="1" applyFill="1" applyAlignment="1" applyProtection="1">
      <alignment horizontal="center" vertical="center"/>
    </xf>
    <xf numFmtId="0" fontId="15" fillId="0" borderId="12" xfId="0" applyFont="1" applyFill="1" applyBorder="1" applyAlignment="1" applyProtection="1">
      <alignment horizontal="center" vertical="center"/>
    </xf>
    <xf numFmtId="0" fontId="15" fillId="8" borderId="44" xfId="0" applyFont="1" applyFill="1" applyBorder="1" applyAlignment="1" applyProtection="1">
      <alignment horizontal="center" vertical="center" wrapText="1"/>
    </xf>
    <xf numFmtId="0" fontId="15" fillId="8" borderId="12" xfId="0" applyFont="1" applyFill="1" applyBorder="1" applyAlignment="1" applyProtection="1">
      <alignment horizontal="center" vertical="center"/>
    </xf>
    <xf numFmtId="0" fontId="15" fillId="10" borderId="12" xfId="0" applyFont="1" applyFill="1" applyBorder="1" applyAlignment="1" applyProtection="1">
      <alignment horizontal="center" vertical="center" wrapText="1"/>
    </xf>
    <xf numFmtId="0" fontId="15" fillId="9" borderId="12" xfId="0" applyFont="1" applyFill="1" applyBorder="1" applyAlignment="1" applyProtection="1">
      <alignment horizontal="center" vertical="center" wrapText="1"/>
    </xf>
    <xf numFmtId="176" fontId="15" fillId="0" borderId="12" xfId="0" applyNumberFormat="1" applyFont="1" applyFill="1" applyBorder="1" applyAlignment="1" applyProtection="1">
      <alignment horizontal="center" vertical="center"/>
    </xf>
    <xf numFmtId="0" fontId="16" fillId="0" borderId="0" xfId="0" applyFont="1" applyAlignment="1" applyProtection="1">
      <alignment vertical="center"/>
    </xf>
    <xf numFmtId="0" fontId="15" fillId="11" borderId="12"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179" fontId="15" fillId="0" borderId="12" xfId="0" applyNumberFormat="1" applyFont="1" applyFill="1" applyBorder="1" applyAlignment="1" applyProtection="1">
      <alignment horizontal="center" vertical="center"/>
    </xf>
    <xf numFmtId="177" fontId="15" fillId="0" borderId="12" xfId="0" applyNumberFormat="1" applyFont="1" applyFill="1" applyBorder="1" applyAlignment="1" applyProtection="1">
      <alignment horizontal="center" vertical="center"/>
    </xf>
    <xf numFmtId="176" fontId="15" fillId="0" borderId="12" xfId="0" applyNumberFormat="1" applyFont="1" applyBorder="1" applyAlignment="1" applyProtection="1">
      <alignment horizontal="center" vertical="center"/>
    </xf>
    <xf numFmtId="178" fontId="15" fillId="10" borderId="12" xfId="0" applyNumberFormat="1" applyFont="1" applyFill="1" applyBorder="1" applyAlignment="1" applyProtection="1">
      <alignment horizontal="center" vertical="center" wrapText="1"/>
    </xf>
    <xf numFmtId="178" fontId="15" fillId="9" borderId="12" xfId="0" applyNumberFormat="1" applyFont="1" applyFill="1" applyBorder="1" applyAlignment="1" applyProtection="1">
      <alignment horizontal="center" vertical="center" wrapText="1"/>
    </xf>
    <xf numFmtId="0" fontId="15" fillId="0" borderId="12" xfId="0" applyNumberFormat="1" applyFont="1" applyBorder="1" applyAlignment="1" applyProtection="1">
      <alignment horizontal="center" vertical="center"/>
    </xf>
    <xf numFmtId="177" fontId="15" fillId="0" borderId="12" xfId="0" applyNumberFormat="1" applyFont="1" applyBorder="1" applyAlignment="1" applyProtection="1">
      <alignment horizontal="center" vertical="center"/>
    </xf>
    <xf numFmtId="2" fontId="15" fillId="0" borderId="12" xfId="0" applyNumberFormat="1" applyFont="1" applyBorder="1" applyAlignment="1" applyProtection="1">
      <alignment horizontal="center" vertical="center"/>
    </xf>
    <xf numFmtId="0" fontId="15" fillId="0" borderId="0" xfId="0" applyFont="1" applyFill="1" applyBorder="1" applyAlignment="1" applyProtection="1">
      <alignment horizontal="center" vertical="center"/>
    </xf>
    <xf numFmtId="0" fontId="15" fillId="0" borderId="12" xfId="0" applyFont="1" applyFill="1" applyBorder="1" applyAlignment="1">
      <alignment horizontal="center" vertical="center"/>
    </xf>
    <xf numFmtId="0" fontId="15" fillId="0" borderId="28" xfId="0" applyFont="1" applyFill="1" applyBorder="1" applyAlignment="1">
      <alignment horizontal="center" vertical="center"/>
    </xf>
    <xf numFmtId="0" fontId="15" fillId="0" borderId="12" xfId="0" applyFont="1" applyFill="1" applyBorder="1" applyAlignment="1" applyProtection="1">
      <alignment horizontal="center" vertical="center" wrapText="1"/>
    </xf>
    <xf numFmtId="2" fontId="15" fillId="0" borderId="12" xfId="0" applyNumberFormat="1" applyFont="1" applyFill="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0" borderId="12" xfId="0" applyFont="1" applyBorder="1" applyAlignment="1">
      <alignment horizontal="center" vertical="center"/>
    </xf>
    <xf numFmtId="0" fontId="15" fillId="0" borderId="0" xfId="0" applyFont="1" applyAlignment="1" applyProtection="1">
      <alignment vertical="center"/>
    </xf>
    <xf numFmtId="0" fontId="15" fillId="0" borderId="0" xfId="0" applyFont="1" applyBorder="1" applyAlignment="1" applyProtection="1">
      <alignment vertical="center"/>
    </xf>
    <xf numFmtId="0" fontId="15" fillId="0" borderId="12" xfId="0" applyFont="1" applyBorder="1" applyAlignment="1" applyProtection="1">
      <alignment vertical="center"/>
    </xf>
    <xf numFmtId="180" fontId="15" fillId="0" borderId="12" xfId="0" applyNumberFormat="1" applyFont="1" applyFill="1" applyBorder="1" applyAlignment="1" applyProtection="1">
      <alignment vertical="center"/>
    </xf>
    <xf numFmtId="181" fontId="15" fillId="0" borderId="12" xfId="0" applyNumberFormat="1" applyFont="1" applyFill="1" applyBorder="1" applyAlignment="1" applyProtection="1">
      <alignment vertical="center"/>
    </xf>
    <xf numFmtId="182" fontId="15" fillId="0" borderId="12" xfId="0" applyNumberFormat="1" applyFont="1" applyFill="1" applyBorder="1" applyAlignment="1" applyProtection="1">
      <alignment vertical="center"/>
    </xf>
    <xf numFmtId="0" fontId="15" fillId="0" borderId="0" xfId="0" applyFont="1" applyBorder="1" applyAlignment="1">
      <alignment vertical="center"/>
    </xf>
    <xf numFmtId="178" fontId="15" fillId="0" borderId="12"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15" fillId="0" borderId="12" xfId="0" applyFont="1" applyBorder="1" applyAlignment="1" applyProtection="1">
      <alignment vertical="center"/>
      <protection locked="0"/>
    </xf>
    <xf numFmtId="0" fontId="15" fillId="0" borderId="12" xfId="0" applyFont="1" applyFill="1" applyBorder="1" applyAlignment="1" applyProtection="1">
      <alignment vertical="center"/>
      <protection locked="0"/>
    </xf>
    <xf numFmtId="0" fontId="5" fillId="0" borderId="61" xfId="0" applyFont="1" applyBorder="1" applyAlignment="1" applyProtection="1">
      <alignment vertical="center"/>
    </xf>
    <xf numFmtId="0" fontId="3" fillId="0" borderId="26" xfId="0" applyFont="1" applyBorder="1" applyAlignment="1" applyProtection="1">
      <alignment vertical="center"/>
    </xf>
    <xf numFmtId="0" fontId="5" fillId="0" borderId="62" xfId="0" applyFont="1" applyBorder="1" applyAlignment="1" applyProtection="1">
      <alignment vertical="center"/>
    </xf>
    <xf numFmtId="0" fontId="5" fillId="0" borderId="47" xfId="0" applyFont="1" applyBorder="1" applyAlignment="1" applyProtection="1">
      <alignment vertical="center"/>
    </xf>
    <xf numFmtId="0" fontId="0" fillId="0" borderId="26" xfId="0" applyBorder="1" applyAlignment="1">
      <alignment vertical="center"/>
    </xf>
    <xf numFmtId="0" fontId="15" fillId="5" borderId="12" xfId="0" applyFont="1" applyFill="1" applyBorder="1" applyAlignment="1" applyProtection="1">
      <alignment horizontal="center" vertical="center"/>
    </xf>
    <xf numFmtId="0" fontId="15" fillId="0" borderId="12" xfId="0" applyFont="1" applyBorder="1" applyAlignment="1" applyProtection="1">
      <alignment vertical="center" wrapText="1"/>
    </xf>
    <xf numFmtId="0" fontId="10" fillId="0" borderId="0" xfId="0" applyFont="1"/>
    <xf numFmtId="0" fontId="10" fillId="0" borderId="12" xfId="0" applyFont="1" applyBorder="1"/>
    <xf numFmtId="14" fontId="10" fillId="0" borderId="12" xfId="0" applyNumberFormat="1" applyFont="1" applyBorder="1"/>
    <xf numFmtId="0" fontId="10" fillId="0" borderId="12" xfId="0" quotePrefix="1" applyFont="1" applyBorder="1"/>
    <xf numFmtId="0" fontId="5" fillId="4" borderId="19" xfId="0" applyFont="1" applyFill="1" applyBorder="1" applyAlignment="1" applyProtection="1">
      <alignment horizontal="center" vertical="center"/>
    </xf>
    <xf numFmtId="0" fontId="5" fillId="4" borderId="17" xfId="0" applyFont="1" applyFill="1" applyBorder="1" applyAlignment="1" applyProtection="1">
      <alignment horizontal="center" vertical="center"/>
    </xf>
    <xf numFmtId="0" fontId="5" fillId="4" borderId="18" xfId="0" applyFont="1" applyFill="1" applyBorder="1" applyAlignment="1" applyProtection="1">
      <alignment horizontal="center" vertical="center"/>
    </xf>
    <xf numFmtId="0" fontId="15" fillId="7" borderId="26" xfId="0" applyFont="1" applyFill="1" applyBorder="1" applyAlignment="1" applyProtection="1">
      <alignment horizontal="center" vertical="center" wrapText="1"/>
    </xf>
    <xf numFmtId="0" fontId="15" fillId="6" borderId="26" xfId="0" applyFont="1" applyFill="1" applyBorder="1" applyAlignment="1" applyProtection="1">
      <alignment horizontal="center" vertical="center" wrapText="1"/>
    </xf>
    <xf numFmtId="0" fontId="5" fillId="3" borderId="19" xfId="0" applyFont="1" applyFill="1" applyBorder="1" applyAlignment="1" applyProtection="1">
      <alignment vertical="center"/>
      <protection locked="0"/>
    </xf>
    <xf numFmtId="0" fontId="6" fillId="3" borderId="17" xfId="0"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5" fillId="0" borderId="0" xfId="0" applyFont="1" applyBorder="1" applyAlignment="1" applyProtection="1">
      <alignment vertical="center" wrapText="1"/>
    </xf>
    <xf numFmtId="0" fontId="0" fillId="0" borderId="0" xfId="0" applyBorder="1" applyAlignment="1">
      <alignment vertical="center"/>
    </xf>
    <xf numFmtId="0" fontId="0" fillId="0" borderId="20" xfId="0" applyBorder="1" applyAlignment="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Border="1" applyAlignment="1" applyProtection="1">
      <alignment horizontal="center" vertical="center"/>
      <protection locked="0"/>
    </xf>
    <xf numFmtId="177" fontId="0" fillId="0" borderId="10" xfId="0" applyNumberForma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179" fontId="6" fillId="3" borderId="24" xfId="0" applyNumberFormat="1" applyFont="1" applyFill="1" applyBorder="1" applyAlignment="1" applyProtection="1">
      <alignment horizontal="center" vertical="center"/>
      <protection locked="0"/>
    </xf>
    <xf numFmtId="179" fontId="5" fillId="3" borderId="51" xfId="0" applyNumberFormat="1" applyFont="1" applyFill="1" applyBorder="1" applyAlignment="1" applyProtection="1">
      <alignment horizontal="center" vertical="center"/>
      <protection locked="0"/>
    </xf>
    <xf numFmtId="179" fontId="6" fillId="3" borderId="14" xfId="0" applyNumberFormat="1" applyFont="1" applyFill="1" applyBorder="1" applyAlignment="1" applyProtection="1">
      <alignment horizontal="center" vertical="center"/>
      <protection locked="0"/>
    </xf>
    <xf numFmtId="179" fontId="6" fillId="3" borderId="16" xfId="0" applyNumberFormat="1" applyFont="1" applyFill="1" applyBorder="1" applyAlignment="1" applyProtection="1">
      <alignment horizontal="center" vertical="center"/>
      <protection locked="0"/>
    </xf>
    <xf numFmtId="0" fontId="5" fillId="0" borderId="57" xfId="0" applyFont="1" applyBorder="1" applyAlignment="1" applyProtection="1">
      <alignment horizontal="center" vertical="center" wrapText="1"/>
    </xf>
    <xf numFmtId="0" fontId="6" fillId="0" borderId="26" xfId="0" applyFont="1" applyBorder="1" applyAlignment="1">
      <alignment horizontal="center" vertical="center"/>
    </xf>
    <xf numFmtId="0" fontId="0" fillId="0" borderId="9" xfId="0" applyBorder="1" applyAlignment="1">
      <alignment horizontal="center" vertical="center"/>
    </xf>
    <xf numFmtId="0" fontId="5" fillId="0" borderId="4" xfId="0" applyFont="1" applyBorder="1" applyAlignment="1" applyProtection="1">
      <alignment horizontal="center" vertical="center" wrapText="1"/>
    </xf>
    <xf numFmtId="0" fontId="6" fillId="0" borderId="7" xfId="0" applyFont="1" applyBorder="1" applyAlignment="1">
      <alignment horizontal="center" vertical="center"/>
    </xf>
    <xf numFmtId="0" fontId="0" fillId="0" borderId="8" xfId="0" applyBorder="1" applyAlignment="1">
      <alignment vertical="center"/>
    </xf>
    <xf numFmtId="0" fontId="5" fillId="0" borderId="19" xfId="0" applyFont="1" applyBorder="1" applyAlignment="1" applyProtection="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5" fillId="0" borderId="50" xfId="0" applyFont="1" applyBorder="1" applyAlignment="1" applyProtection="1">
      <alignment horizontal="center" vertical="center" wrapText="1"/>
    </xf>
    <xf numFmtId="0" fontId="6" fillId="0" borderId="12" xfId="0" applyFont="1" applyBorder="1" applyAlignment="1">
      <alignment horizontal="center" vertical="center"/>
    </xf>
    <xf numFmtId="0" fontId="6" fillId="0" borderId="28" xfId="0" applyFont="1" applyBorder="1" applyAlignment="1">
      <alignment horizontal="center" vertical="center"/>
    </xf>
    <xf numFmtId="0" fontId="5" fillId="0" borderId="52" xfId="0" applyFont="1" applyBorder="1" applyAlignment="1" applyProtection="1">
      <alignment horizontal="center" vertical="center"/>
    </xf>
    <xf numFmtId="0" fontId="0" fillId="0" borderId="15" xfId="0" applyBorder="1" applyAlignment="1">
      <alignment horizontal="center" vertical="center"/>
    </xf>
    <xf numFmtId="0" fontId="0" fillId="0" borderId="53" xfId="0" applyBorder="1" applyAlignment="1">
      <alignment horizontal="center" vertical="center"/>
    </xf>
    <xf numFmtId="0" fontId="5" fillId="0" borderId="51" xfId="0" applyFont="1" applyBorder="1" applyAlignment="1" applyProtection="1">
      <alignment horizontal="center" vertical="center" wrapText="1"/>
    </xf>
    <xf numFmtId="0" fontId="6" fillId="0" borderId="14" xfId="0" applyFont="1" applyBorder="1" applyAlignment="1">
      <alignment horizontal="center" vertical="center"/>
    </xf>
    <xf numFmtId="0" fontId="6" fillId="0" borderId="29" xfId="0" applyFont="1" applyBorder="1" applyAlignment="1">
      <alignment horizontal="center" vertical="center"/>
    </xf>
    <xf numFmtId="0" fontId="5" fillId="0" borderId="55" xfId="0" applyFont="1" applyBorder="1" applyAlignment="1" applyProtection="1">
      <alignment horizontal="center" vertical="center"/>
    </xf>
    <xf numFmtId="0" fontId="6" fillId="0" borderId="48" xfId="0" applyFont="1" applyBorder="1" applyAlignment="1">
      <alignment horizontal="center" vertical="center"/>
    </xf>
    <xf numFmtId="0" fontId="5" fillId="0" borderId="48" xfId="0" applyFont="1" applyBorder="1" applyAlignment="1" applyProtection="1">
      <alignment horizontal="center" vertical="center"/>
    </xf>
    <xf numFmtId="0" fontId="6" fillId="0" borderId="45" xfId="0" applyFont="1" applyBorder="1" applyAlignment="1">
      <alignment horizontal="center" vertical="center"/>
    </xf>
    <xf numFmtId="0" fontId="5" fillId="0" borderId="46" xfId="0" applyFont="1" applyBorder="1" applyAlignment="1" applyProtection="1">
      <alignment horizontal="center" vertical="center" wrapText="1"/>
    </xf>
    <xf numFmtId="177" fontId="5" fillId="3" borderId="50" xfId="0" applyNumberFormat="1" applyFont="1" applyFill="1" applyBorder="1" applyAlignment="1" applyProtection="1">
      <alignment horizontal="center" vertical="center"/>
      <protection locked="0"/>
    </xf>
    <xf numFmtId="177" fontId="6" fillId="3" borderId="12" xfId="0" applyNumberFormat="1"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177" fontId="6" fillId="3" borderId="56" xfId="0" applyNumberFormat="1" applyFont="1" applyFill="1" applyBorder="1" applyAlignment="1" applyProtection="1">
      <alignment horizontal="center" vertical="center"/>
      <protection locked="0"/>
    </xf>
    <xf numFmtId="177" fontId="5" fillId="3" borderId="51" xfId="0" applyNumberFormat="1" applyFont="1" applyFill="1" applyBorder="1" applyAlignment="1" applyProtection="1">
      <alignment horizontal="center" vertical="center"/>
      <protection locked="0"/>
    </xf>
    <xf numFmtId="177" fontId="6" fillId="3" borderId="14" xfId="0" applyNumberFormat="1"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177" fontId="6" fillId="3" borderId="16" xfId="0" applyNumberFormat="1" applyFont="1" applyFill="1" applyBorder="1" applyAlignment="1" applyProtection="1">
      <alignment horizontal="center" vertical="center"/>
      <protection locked="0"/>
    </xf>
    <xf numFmtId="0" fontId="3" fillId="0" borderId="58" xfId="0" applyFont="1" applyBorder="1" applyAlignment="1" applyProtection="1">
      <alignment vertical="center"/>
    </xf>
    <xf numFmtId="0" fontId="0" fillId="0" borderId="59" xfId="0" applyBorder="1" applyAlignment="1">
      <alignment vertical="center"/>
    </xf>
    <xf numFmtId="0" fontId="0" fillId="0" borderId="60" xfId="0" applyBorder="1" applyAlignment="1">
      <alignment vertical="center"/>
    </xf>
    <xf numFmtId="0" fontId="15" fillId="0" borderId="0" xfId="0" applyFont="1" applyBorder="1" applyAlignment="1" applyProtection="1">
      <alignment horizontal="center" vertical="center" wrapText="1"/>
    </xf>
    <xf numFmtId="0" fontId="15" fillId="0" borderId="0" xfId="0" applyFont="1" applyAlignment="1">
      <alignment horizontal="center" vertical="center"/>
    </xf>
    <xf numFmtId="0" fontId="15" fillId="0" borderId="0" xfId="0" applyFont="1" applyFill="1" applyBorder="1" applyAlignment="1" applyProtection="1">
      <alignment horizontal="center" vertical="center"/>
    </xf>
    <xf numFmtId="0" fontId="5" fillId="0" borderId="12"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3"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10" fillId="3" borderId="28"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2" xfId="0" applyBorder="1" applyAlignment="1">
      <alignment vertical="center"/>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0" fontId="5" fillId="0" borderId="10" xfId="0" applyFont="1" applyBorder="1" applyAlignment="1" applyProtection="1">
      <alignment horizontal="center"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9"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180" fontId="4" fillId="0" borderId="5" xfId="0" applyNumberFormat="1" applyFont="1" applyFill="1" applyBorder="1" applyAlignment="1" applyProtection="1">
      <alignment horizontal="center" vertical="center"/>
    </xf>
    <xf numFmtId="180" fontId="4" fillId="0" borderId="2" xfId="0" applyNumberFormat="1" applyFont="1" applyFill="1" applyBorder="1" applyAlignment="1" applyProtection="1">
      <alignment horizontal="center" vertical="center"/>
    </xf>
    <xf numFmtId="180" fontId="4" fillId="0" borderId="10" xfId="0" applyNumberFormat="1" applyFont="1" applyFill="1" applyBorder="1" applyAlignment="1" applyProtection="1">
      <alignment horizontal="center" vertical="center"/>
    </xf>
    <xf numFmtId="0" fontId="6" fillId="4" borderId="19"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15" fillId="0" borderId="12" xfId="0" applyFont="1" applyFill="1" applyBorder="1" applyAlignment="1" applyProtection="1">
      <alignment horizontal="center" vertical="center"/>
    </xf>
    <xf numFmtId="0" fontId="15" fillId="0" borderId="28" xfId="0" applyFont="1" applyBorder="1" applyAlignment="1">
      <alignment horizontal="center" vertical="center"/>
    </xf>
    <xf numFmtId="0" fontId="15" fillId="0" borderId="12" xfId="0" applyFont="1" applyFill="1" applyBorder="1" applyAlignment="1">
      <alignment horizontal="center" vertical="center"/>
    </xf>
    <xf numFmtId="0" fontId="15" fillId="0" borderId="12" xfId="0" applyFont="1" applyBorder="1" applyAlignment="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5" fillId="0" borderId="6" xfId="0" applyFont="1" applyBorder="1" applyAlignment="1" applyProtection="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5" fillId="0" borderId="4" xfId="0" applyFont="1" applyBorder="1" applyAlignment="1" applyProtection="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5" fillId="3" borderId="19" xfId="0" applyFont="1" applyFill="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15" fillId="0" borderId="0" xfId="0" applyFont="1" applyAlignment="1" applyProtection="1">
      <alignment vertical="center"/>
    </xf>
    <xf numFmtId="0" fontId="15" fillId="0" borderId="0" xfId="0" applyFont="1" applyAlignment="1">
      <alignment vertical="center"/>
    </xf>
    <xf numFmtId="0" fontId="10" fillId="0" borderId="3" xfId="0" applyFont="1" applyBorder="1" applyAlignment="1" applyProtection="1">
      <alignment vertical="top" wrapText="1"/>
    </xf>
    <xf numFmtId="0" fontId="0" fillId="0" borderId="3" xfId="0" applyBorder="1" applyAlignment="1">
      <alignment vertical="top" wrapText="1"/>
    </xf>
    <xf numFmtId="0" fontId="0" fillId="0" borderId="0" xfId="0" applyAlignment="1">
      <alignment vertical="top"/>
    </xf>
    <xf numFmtId="0" fontId="15" fillId="0" borderId="12" xfId="0" applyFont="1" applyBorder="1" applyAlignment="1" applyProtection="1">
      <alignment horizontal="center" vertical="center"/>
    </xf>
    <xf numFmtId="0" fontId="3" fillId="2" borderId="31" xfId="0" applyFont="1" applyFill="1" applyBorder="1" applyAlignment="1" applyProtection="1">
      <alignment horizontal="right" vertical="center"/>
    </xf>
    <xf numFmtId="0" fontId="6" fillId="3" borderId="31" xfId="0"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10"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10" xfId="0" applyFont="1" applyFill="1" applyBorder="1" applyAlignment="1" applyProtection="1">
      <alignment vertical="center"/>
      <protection locked="0"/>
    </xf>
    <xf numFmtId="0" fontId="4" fillId="0" borderId="0" xfId="0" applyFont="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10" fillId="0" borderId="3" xfId="0" applyFont="1" applyFill="1" applyBorder="1" applyAlignment="1" applyProtection="1">
      <alignment vertical="center" wrapText="1"/>
    </xf>
    <xf numFmtId="0" fontId="6" fillId="4" borderId="27"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1" xfId="0" applyFont="1" applyFill="1" applyBorder="1" applyAlignment="1" applyProtection="1">
      <alignment horizontal="center" vertical="center"/>
    </xf>
    <xf numFmtId="2" fontId="5" fillId="3" borderId="40" xfId="0" applyNumberFormat="1" applyFont="1" applyFill="1" applyBorder="1" applyAlignment="1" applyProtection="1">
      <alignment horizontal="center" vertical="center"/>
      <protection locked="0"/>
    </xf>
    <xf numFmtId="2" fontId="5" fillId="0" borderId="40" xfId="0" applyNumberFormat="1"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3"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2" xfId="0" applyFont="1" applyFill="1" applyBorder="1" applyAlignment="1" applyProtection="1">
      <alignment vertical="center"/>
      <protection locked="0"/>
    </xf>
    <xf numFmtId="0" fontId="6" fillId="3" borderId="1"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5" fillId="0" borderId="50" xfId="0" applyFont="1" applyBorder="1" applyAlignment="1" applyProtection="1">
      <alignment horizontal="center" vertical="center"/>
    </xf>
    <xf numFmtId="179" fontId="5" fillId="3" borderId="12" xfId="0" applyNumberFormat="1" applyFont="1" applyFill="1" applyBorder="1" applyAlignment="1" applyProtection="1">
      <alignment horizontal="center" vertical="center"/>
      <protection locked="0"/>
    </xf>
    <xf numFmtId="179" fontId="6" fillId="3" borderId="12" xfId="0" applyNumberFormat="1" applyFont="1" applyFill="1" applyBorder="1" applyAlignment="1" applyProtection="1">
      <alignment horizontal="center" vertical="center"/>
      <protection locked="0"/>
    </xf>
    <xf numFmtId="179" fontId="6" fillId="3" borderId="56" xfId="0" applyNumberFormat="1" applyFont="1" applyFill="1" applyBorder="1" applyAlignment="1" applyProtection="1">
      <alignment horizontal="center" vertical="center"/>
      <protection locked="0"/>
    </xf>
    <xf numFmtId="0" fontId="5" fillId="0" borderId="51" xfId="0" applyFont="1" applyBorder="1" applyAlignment="1" applyProtection="1">
      <alignment horizontal="center" vertical="center"/>
    </xf>
    <xf numFmtId="0" fontId="5" fillId="0" borderId="49" xfId="0" applyFont="1" applyBorder="1" applyAlignment="1" applyProtection="1">
      <alignment horizontal="center" vertical="center"/>
    </xf>
    <xf numFmtId="0" fontId="6" fillId="0" borderId="23" xfId="0" applyFont="1" applyBorder="1" applyAlignment="1">
      <alignment horizontal="center" vertical="center"/>
    </xf>
    <xf numFmtId="179" fontId="5" fillId="3" borderId="23"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32" xfId="0" applyFont="1" applyBorder="1" applyAlignment="1" applyProtection="1">
      <alignment vertical="center"/>
    </xf>
    <xf numFmtId="0" fontId="5" fillId="0" borderId="31" xfId="0" applyFont="1" applyBorder="1" applyAlignment="1" applyProtection="1">
      <alignment vertical="center"/>
    </xf>
    <xf numFmtId="0" fontId="5" fillId="0" borderId="33" xfId="0" applyFont="1" applyBorder="1" applyAlignment="1" applyProtection="1">
      <alignment vertical="center"/>
    </xf>
    <xf numFmtId="0" fontId="5" fillId="0" borderId="21" xfId="0" applyFont="1" applyBorder="1" applyAlignment="1" applyProtection="1">
      <alignment vertical="center"/>
    </xf>
    <xf numFmtId="0" fontId="5" fillId="0" borderId="0" xfId="0" applyFont="1" applyBorder="1" applyAlignment="1" applyProtection="1">
      <alignment vertical="center"/>
    </xf>
    <xf numFmtId="0" fontId="5" fillId="0" borderId="20" xfId="0" applyFont="1" applyBorder="1" applyAlignment="1" applyProtection="1">
      <alignment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6" xfId="0" applyFont="1" applyBorder="1" applyAlignment="1" applyProtection="1">
      <alignment horizontal="center" vertical="center"/>
    </xf>
    <xf numFmtId="0" fontId="5" fillId="0" borderId="36" xfId="0" applyFont="1" applyFill="1" applyBorder="1" applyAlignment="1" applyProtection="1">
      <alignment horizontal="center" vertical="center"/>
    </xf>
    <xf numFmtId="0" fontId="15" fillId="0" borderId="12" xfId="0" applyFont="1" applyFill="1" applyBorder="1" applyAlignment="1" applyProtection="1">
      <alignment horizontal="center" vertical="center" wrapText="1"/>
    </xf>
    <xf numFmtId="2" fontId="15" fillId="0" borderId="54" xfId="0" applyNumberFormat="1" applyFont="1" applyFill="1" applyBorder="1" applyAlignment="1" applyProtection="1">
      <alignment horizontal="center" vertical="center"/>
    </xf>
    <xf numFmtId="2" fontId="15" fillId="0" borderId="30" xfId="0" applyNumberFormat="1" applyFont="1" applyFill="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30" xfId="0" applyFont="1" applyBorder="1" applyAlignment="1">
      <alignment horizontal="center" vertical="center"/>
    </xf>
    <xf numFmtId="0" fontId="15" fillId="0" borderId="53" xfId="0" applyFont="1" applyBorder="1" applyAlignment="1">
      <alignment horizontal="center" vertical="center"/>
    </xf>
    <xf numFmtId="0" fontId="15" fillId="0" borderId="44" xfId="0" applyFont="1" applyFill="1" applyBorder="1" applyAlignment="1" applyProtection="1">
      <alignment horizontal="center" vertical="center"/>
    </xf>
    <xf numFmtId="0" fontId="15" fillId="0" borderId="25" xfId="0" applyFont="1" applyBorder="1" applyAlignment="1">
      <alignment horizontal="center" vertical="center"/>
    </xf>
    <xf numFmtId="0" fontId="15" fillId="0" borderId="15" xfId="0" applyFont="1" applyBorder="1" applyAlignment="1">
      <alignment horizontal="center" vertical="center"/>
    </xf>
    <xf numFmtId="0" fontId="15" fillId="0" borderId="28" xfId="0" applyFont="1" applyFill="1" applyBorder="1" applyAlignment="1" applyProtection="1">
      <alignment horizontal="center" vertical="center"/>
    </xf>
    <xf numFmtId="0" fontId="15" fillId="0" borderId="1" xfId="0" applyFont="1" applyBorder="1" applyAlignment="1">
      <alignment horizontal="center" vertical="center"/>
    </xf>
    <xf numFmtId="0" fontId="15" fillId="0" borderId="22" xfId="0" applyFont="1" applyBorder="1" applyAlignment="1">
      <alignment horizontal="center" vertical="center"/>
    </xf>
    <xf numFmtId="178" fontId="15" fillId="0" borderId="12" xfId="0" applyNumberFormat="1" applyFont="1" applyFill="1" applyBorder="1" applyAlignment="1" applyProtection="1">
      <alignment horizontal="center" vertical="center"/>
    </xf>
    <xf numFmtId="0" fontId="15" fillId="0" borderId="0" xfId="0" applyFont="1" applyAlignment="1" applyProtection="1">
      <alignment horizontal="center" vertical="center"/>
    </xf>
    <xf numFmtId="0" fontId="15" fillId="0" borderId="28" xfId="0" applyFont="1" applyBorder="1" applyAlignment="1" applyProtection="1">
      <alignment horizontal="center" vertical="center"/>
    </xf>
    <xf numFmtId="0" fontId="15" fillId="10" borderId="44" xfId="0" applyFont="1" applyFill="1" applyBorder="1" applyAlignment="1" applyProtection="1">
      <alignment horizontal="center" vertical="center" wrapText="1"/>
    </xf>
    <xf numFmtId="0" fontId="15" fillId="0" borderId="15" xfId="0" applyFont="1" applyBorder="1" applyAlignment="1">
      <alignment horizontal="center" vertical="center" wrapText="1"/>
    </xf>
    <xf numFmtId="0" fontId="5" fillId="0" borderId="0" xfId="0" applyFont="1" applyAlignment="1" applyProtection="1">
      <alignment vertical="center"/>
    </xf>
    <xf numFmtId="0" fontId="6" fillId="0" borderId="20" xfId="0" applyFont="1" applyBorder="1" applyAlignment="1">
      <alignment vertical="center"/>
    </xf>
    <xf numFmtId="0" fontId="6" fillId="0" borderId="0" xfId="0" applyFont="1"/>
    <xf numFmtId="0" fontId="6" fillId="0" borderId="53" xfId="0" applyFont="1" applyBorder="1" applyAlignment="1">
      <alignment vertical="center"/>
    </xf>
    <xf numFmtId="0" fontId="6" fillId="0" borderId="0" xfId="0" applyFont="1" applyAlignment="1">
      <alignment wrapText="1"/>
    </xf>
  </cellXfs>
  <cellStyles count="3">
    <cellStyle name="桁区切り" xfId="1" builtinId="6"/>
    <cellStyle name="標準" xfId="0" builtinId="0"/>
    <cellStyle name="標準 2" xfId="2"/>
  </cellStyles>
  <dxfs count="9">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0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4" sqref="A14"/>
    </sheetView>
  </sheetViews>
  <sheetFormatPr defaultRowHeight="12.75" x14ac:dyDescent="0.25"/>
  <cols>
    <col min="1" max="1" width="145.06640625" style="269" customWidth="1"/>
    <col min="2" max="16384" width="9.06640625" style="269"/>
  </cols>
  <sheetData>
    <row r="1" spans="1:1" ht="153" x14ac:dyDescent="0.25">
      <c r="A1" s="271" t="s">
        <v>285</v>
      </c>
    </row>
    <row r="5" spans="1:1" x14ac:dyDescent="0.25">
      <c r="A5" s="271"/>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DC144"/>
  <sheetViews>
    <sheetView showGridLines="0" tabSelected="1" view="pageBreakPreview" topLeftCell="A4" zoomScale="85" zoomScaleNormal="85" zoomScaleSheetLayoutView="85" workbookViewId="0">
      <selection activeCell="DF13" sqref="DF13"/>
    </sheetView>
  </sheetViews>
  <sheetFormatPr defaultColWidth="9" defaultRowHeight="12.75" x14ac:dyDescent="0.25"/>
  <cols>
    <col min="1" max="29" width="3.59765625" style="1" customWidth="1"/>
    <col min="30" max="30" width="18.6640625" style="67" hidden="1" customWidth="1"/>
    <col min="31" max="31" width="3.59765625" style="22" hidden="1" customWidth="1"/>
    <col min="32" max="32" width="6.796875" style="67" hidden="1" customWidth="1"/>
    <col min="33" max="33" width="3.59765625" style="22" hidden="1" customWidth="1"/>
    <col min="34" max="34" width="5.46484375" style="67" hidden="1" customWidth="1"/>
    <col min="35" max="35" width="5.33203125" style="67" hidden="1" customWidth="1"/>
    <col min="36" max="36" width="4.06640625" style="67" hidden="1" customWidth="1"/>
    <col min="37" max="37" width="5.33203125" style="67" hidden="1" customWidth="1"/>
    <col min="38" max="38" width="4.06640625" style="67" hidden="1" customWidth="1"/>
    <col min="39" max="39" width="5.33203125" style="67" hidden="1" customWidth="1"/>
    <col min="40" max="40" width="3.796875" style="67" hidden="1" customWidth="1"/>
    <col min="41" max="41" width="3.59765625" style="22" hidden="1" customWidth="1"/>
    <col min="42" max="42" width="18.73046875" style="67" hidden="1" customWidth="1"/>
    <col min="43" max="43" width="8.33203125" style="67" hidden="1" customWidth="1"/>
    <col min="44" max="44" width="9.73046875" style="67" hidden="1" customWidth="1"/>
    <col min="45" max="45" width="3.59765625" style="22" hidden="1" customWidth="1"/>
    <col min="46" max="46" width="13.9296875" style="67" hidden="1" customWidth="1"/>
    <col min="47" max="47" width="3.59765625" style="22" hidden="1" customWidth="1"/>
    <col min="48" max="48" width="6.86328125" style="41" hidden="1" customWidth="1"/>
    <col min="49" max="49" width="5.46484375" style="41" hidden="1" customWidth="1"/>
    <col min="50" max="50" width="6.6640625" style="41" hidden="1" customWidth="1"/>
    <col min="51" max="51" width="4.59765625" style="41" hidden="1" customWidth="1"/>
    <col min="52" max="52" width="9.33203125" style="41" hidden="1" customWidth="1"/>
    <col min="53" max="53" width="7.73046875" style="41" hidden="1" customWidth="1"/>
    <col min="54" max="54" width="9.46484375" style="41" hidden="1" customWidth="1"/>
    <col min="55" max="55" width="7.73046875" style="41" hidden="1" customWidth="1"/>
    <col min="56" max="56" width="10.33203125" style="41" hidden="1" customWidth="1"/>
    <col min="57" max="58" width="6.6640625" style="41" hidden="1" customWidth="1"/>
    <col min="59" max="59" width="7.19921875" style="41" hidden="1" customWidth="1"/>
    <col min="60" max="60" width="3.59765625" style="41" hidden="1" customWidth="1"/>
    <col min="61" max="61" width="3.59765625" style="22" hidden="1" customWidth="1"/>
    <col min="62" max="63" width="6.46484375" style="38" hidden="1" customWidth="1"/>
    <col min="64" max="64" width="3.59765625" style="31" hidden="1" customWidth="1"/>
    <col min="65" max="65" width="20" style="38" hidden="1" customWidth="1"/>
    <col min="66" max="66" width="3.59765625" style="38" hidden="1" customWidth="1"/>
    <col min="67" max="67" width="4.06640625" style="38" hidden="1" customWidth="1"/>
    <col min="68" max="69" width="6.1328125" style="38" hidden="1" customWidth="1"/>
    <col min="70" max="70" width="3.59765625" style="38" hidden="1" customWidth="1"/>
    <col min="71" max="71" width="5.46484375" style="38" hidden="1" customWidth="1"/>
    <col min="72" max="75" width="6.1328125" style="38" hidden="1" customWidth="1"/>
    <col min="76" max="76" width="3.59765625" style="38" hidden="1" customWidth="1"/>
    <col min="77" max="77" width="5.46484375" style="38" hidden="1" customWidth="1"/>
    <col min="78" max="81" width="6.1328125" style="38" hidden="1" customWidth="1"/>
    <col min="82" max="82" width="3.59765625" style="39" hidden="1" customWidth="1"/>
    <col min="83" max="83" width="6.86328125" style="38" hidden="1" customWidth="1"/>
    <col min="84" max="84" width="3.59765625" style="38" hidden="1" customWidth="1"/>
    <col min="85" max="85" width="6.86328125" style="38" hidden="1" customWidth="1"/>
    <col min="86" max="86" width="5.46484375" style="38" hidden="1" customWidth="1"/>
    <col min="87" max="87" width="6.3984375" style="38" hidden="1" customWidth="1"/>
    <col min="88" max="88" width="5.6640625" style="38" hidden="1" customWidth="1"/>
    <col min="89" max="89" width="6.3984375" style="38" hidden="1" customWidth="1"/>
    <col min="90" max="90" width="3.59765625" style="38" hidden="1" customWidth="1"/>
    <col min="91" max="91" width="12.6640625" style="38" hidden="1" customWidth="1"/>
    <col min="92" max="92" width="5.265625" style="38" hidden="1" customWidth="1"/>
    <col min="93" max="96" width="5.6640625" style="38" hidden="1" customWidth="1"/>
    <col min="97" max="97" width="12.6640625" style="38" hidden="1" customWidth="1"/>
    <col min="98" max="98" width="5.3984375" style="38" hidden="1" customWidth="1"/>
    <col min="99" max="102" width="5.6640625" style="38" hidden="1" customWidth="1"/>
    <col min="103" max="107" width="3.59765625" style="1" hidden="1" customWidth="1"/>
    <col min="108" max="16384" width="9" style="1"/>
  </cols>
  <sheetData>
    <row r="1" spans="1:102" ht="30" customHeight="1" x14ac:dyDescent="0.25">
      <c r="A1" s="221" t="s">
        <v>163</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D1" s="68" t="s">
        <v>206</v>
      </c>
      <c r="AE1" s="35"/>
      <c r="AF1" s="67" t="s">
        <v>214</v>
      </c>
      <c r="AG1" s="4"/>
      <c r="AH1" s="193" t="s">
        <v>215</v>
      </c>
      <c r="AI1" s="194"/>
      <c r="AJ1" s="194"/>
      <c r="AK1" s="194"/>
      <c r="AL1" s="194"/>
      <c r="AM1" s="194"/>
      <c r="AN1" s="194"/>
      <c r="AO1" s="34"/>
      <c r="AP1" s="68" t="s">
        <v>217</v>
      </c>
      <c r="AQ1" s="68"/>
      <c r="AR1" s="68"/>
      <c r="AS1" s="34"/>
      <c r="AT1" s="59" t="s">
        <v>219</v>
      </c>
      <c r="AU1" s="34"/>
      <c r="AW1" s="59"/>
      <c r="AY1" s="59"/>
      <c r="AZ1" s="59"/>
      <c r="BA1" s="59"/>
      <c r="BB1" s="59"/>
      <c r="BC1" s="59"/>
      <c r="BD1" s="59"/>
      <c r="BE1" s="59"/>
      <c r="BF1" s="59"/>
      <c r="BG1" s="59"/>
      <c r="BH1" s="59"/>
      <c r="BI1" s="34"/>
      <c r="BJ1" s="144" t="s">
        <v>254</v>
      </c>
      <c r="BK1" s="145"/>
      <c r="BL1" s="18"/>
      <c r="BM1" s="37" t="s">
        <v>255</v>
      </c>
      <c r="BN1" s="37"/>
      <c r="BO1" s="37"/>
      <c r="BP1" s="37"/>
      <c r="CE1" s="38" t="s">
        <v>262</v>
      </c>
    </row>
    <row r="2" spans="1:102" ht="30" customHeight="1" x14ac:dyDescent="0.25">
      <c r="A2" s="222" t="s">
        <v>199</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D2" s="68"/>
      <c r="AE2" s="35"/>
      <c r="AF2" s="73"/>
      <c r="AG2" s="35"/>
      <c r="AH2" s="73"/>
      <c r="AI2" s="73"/>
      <c r="AJ2" s="73"/>
      <c r="AK2" s="68"/>
      <c r="AL2" s="68"/>
      <c r="AM2" s="68"/>
      <c r="AN2" s="68"/>
      <c r="AO2" s="34"/>
      <c r="AP2" s="68"/>
      <c r="AQ2" s="68"/>
      <c r="AR2" s="68"/>
      <c r="AS2" s="34"/>
      <c r="AT2" s="68"/>
      <c r="AU2" s="34"/>
      <c r="AV2" s="59"/>
      <c r="AW2" s="59"/>
      <c r="AX2" s="59"/>
      <c r="AY2" s="59"/>
      <c r="AZ2" s="59"/>
      <c r="BA2" s="59"/>
      <c r="BB2" s="59"/>
      <c r="BC2" s="59"/>
      <c r="BD2" s="59"/>
      <c r="BE2" s="59"/>
      <c r="BF2" s="59"/>
      <c r="BG2" s="59"/>
      <c r="BH2" s="59"/>
      <c r="BI2" s="34"/>
      <c r="BJ2" s="37"/>
      <c r="BK2" s="37"/>
      <c r="BL2" s="18"/>
      <c r="BM2" s="37"/>
      <c r="BN2" s="37"/>
      <c r="BO2" s="37"/>
      <c r="BP2" s="37"/>
    </row>
    <row r="3" spans="1:102" ht="30" customHeight="1" x14ac:dyDescent="0.25">
      <c r="A3" s="208" t="s">
        <v>31</v>
      </c>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D3" s="77">
        <f>IF(J10="床断熱",1,IF(J10="基礎断熱",2,3))</f>
        <v>1</v>
      </c>
      <c r="AE3" s="34"/>
      <c r="AF3" s="76">
        <f>IF(A21="等級4",1,IF(A21="等級3",2,IF(A21="等級2",3,4)))</f>
        <v>1</v>
      </c>
      <c r="AG3" s="34"/>
      <c r="AH3" s="38"/>
      <c r="AI3" s="198" t="s">
        <v>8</v>
      </c>
      <c r="AJ3" s="198"/>
      <c r="AK3" s="198" t="s">
        <v>9</v>
      </c>
      <c r="AL3" s="198"/>
      <c r="AM3" s="198" t="s">
        <v>10</v>
      </c>
      <c r="AN3" s="198"/>
      <c r="AO3" s="34"/>
      <c r="AP3" s="68" t="s">
        <v>216</v>
      </c>
      <c r="AQ3" s="69" t="s">
        <v>53</v>
      </c>
      <c r="AR3" s="69" t="s">
        <v>54</v>
      </c>
      <c r="AS3" s="34"/>
      <c r="AT3" s="69" t="s">
        <v>270</v>
      </c>
      <c r="AU3" s="34"/>
      <c r="AV3" s="178" t="s">
        <v>221</v>
      </c>
      <c r="AW3" s="178" t="s">
        <v>235</v>
      </c>
      <c r="AX3" s="178" t="s">
        <v>220</v>
      </c>
      <c r="AY3" s="179"/>
      <c r="AZ3" s="178" t="s">
        <v>243</v>
      </c>
      <c r="BA3" s="181"/>
      <c r="BB3" s="178" t="s">
        <v>244</v>
      </c>
      <c r="BC3" s="181"/>
      <c r="BD3" s="259" t="s">
        <v>247</v>
      </c>
      <c r="BE3" s="260"/>
      <c r="BF3" s="261"/>
      <c r="BG3" s="259" t="s">
        <v>59</v>
      </c>
      <c r="BH3" s="261"/>
      <c r="BI3" s="34"/>
      <c r="BJ3" s="40" t="s">
        <v>32</v>
      </c>
      <c r="BK3" s="40" t="s">
        <v>33</v>
      </c>
      <c r="BL3" s="18"/>
      <c r="BM3" s="40" t="s">
        <v>256</v>
      </c>
      <c r="BN3" s="37"/>
      <c r="BO3" s="146" t="s">
        <v>259</v>
      </c>
      <c r="BP3" s="145"/>
      <c r="BQ3" s="145"/>
      <c r="BS3" s="92" t="s">
        <v>264</v>
      </c>
      <c r="BT3" s="92"/>
      <c r="BU3" s="92"/>
      <c r="BV3" s="92"/>
      <c r="BW3" s="92"/>
      <c r="BX3" s="41"/>
      <c r="BY3" s="93" t="s">
        <v>265</v>
      </c>
      <c r="BZ3" s="93"/>
      <c r="CA3" s="93"/>
      <c r="CB3" s="93"/>
      <c r="CC3" s="93"/>
      <c r="CE3" s="42" t="s">
        <v>148</v>
      </c>
      <c r="CG3" s="38" t="s">
        <v>263</v>
      </c>
      <c r="CM3" s="38" t="s">
        <v>139</v>
      </c>
      <c r="CS3" s="38" t="s">
        <v>137</v>
      </c>
    </row>
    <row r="4" spans="1:102" ht="30" customHeight="1" thickBot="1" x14ac:dyDescent="0.3">
      <c r="A4" s="2" t="s">
        <v>24</v>
      </c>
      <c r="AD4" s="68" t="s">
        <v>207</v>
      </c>
      <c r="AE4" s="34"/>
      <c r="AF4" s="67" t="s">
        <v>210</v>
      </c>
      <c r="AG4" s="34"/>
      <c r="AH4" s="38"/>
      <c r="AI4" s="40" t="s">
        <v>11</v>
      </c>
      <c r="AJ4" s="40" t="s">
        <v>12</v>
      </c>
      <c r="AK4" s="40" t="s">
        <v>11</v>
      </c>
      <c r="AL4" s="40" t="s">
        <v>12</v>
      </c>
      <c r="AM4" s="40" t="s">
        <v>11</v>
      </c>
      <c r="AN4" s="40" t="s">
        <v>12</v>
      </c>
      <c r="AO4" s="34"/>
      <c r="AP4" s="68" t="s">
        <v>55</v>
      </c>
      <c r="AQ4" s="70">
        <f>IF(ISERROR(AQ9),"",ROUNDUP(AQ9,2))</f>
        <v>0.08</v>
      </c>
      <c r="AR4" s="70">
        <f>IF(ISERROR(AR9),"",ROUNDUP(AR9,2))</f>
        <v>0.21000000000000002</v>
      </c>
      <c r="AS4" s="34"/>
      <c r="AT4" s="69" t="b">
        <f>W13="個別に計算する"</f>
        <v>0</v>
      </c>
      <c r="AU4" s="34"/>
      <c r="AV4" s="180"/>
      <c r="AW4" s="180"/>
      <c r="AX4" s="60" t="s">
        <v>225</v>
      </c>
      <c r="AY4" s="61" t="s">
        <v>226</v>
      </c>
      <c r="AZ4" s="60" t="s">
        <v>225</v>
      </c>
      <c r="BA4" s="60" t="s">
        <v>226</v>
      </c>
      <c r="BB4" s="60" t="s">
        <v>225</v>
      </c>
      <c r="BC4" s="60" t="s">
        <v>226</v>
      </c>
      <c r="BD4" s="62" t="s">
        <v>248</v>
      </c>
      <c r="BE4" s="62" t="s">
        <v>56</v>
      </c>
      <c r="BF4" s="62" t="s">
        <v>249</v>
      </c>
      <c r="BG4" s="62" t="s">
        <v>248</v>
      </c>
      <c r="BH4" s="62" t="s">
        <v>60</v>
      </c>
      <c r="BI4" s="34"/>
      <c r="BJ4" s="58">
        <f>M16</f>
        <v>0</v>
      </c>
      <c r="BK4" s="58">
        <f>P16</f>
        <v>0</v>
      </c>
      <c r="BL4" s="18"/>
      <c r="BM4" s="40" t="b">
        <f>N13="個別に計算する"</f>
        <v>0</v>
      </c>
      <c r="BN4" s="37"/>
      <c r="BO4" s="42"/>
      <c r="BP4" s="42" t="s">
        <v>32</v>
      </c>
      <c r="BQ4" s="42" t="s">
        <v>33</v>
      </c>
      <c r="BS4" s="43">
        <v>1</v>
      </c>
      <c r="BT4" s="44">
        <v>2</v>
      </c>
      <c r="BU4" s="44">
        <v>3</v>
      </c>
      <c r="BV4" s="44">
        <v>4</v>
      </c>
      <c r="BW4" s="44">
        <v>5</v>
      </c>
      <c r="BX4" s="41"/>
      <c r="BY4" s="43">
        <v>1</v>
      </c>
      <c r="BZ4" s="44">
        <v>2</v>
      </c>
      <c r="CA4" s="44">
        <v>3</v>
      </c>
      <c r="CB4" s="44">
        <v>4</v>
      </c>
      <c r="CC4" s="44">
        <v>5</v>
      </c>
      <c r="CE4" s="42" t="str">
        <f>Z6</f>
        <v>６地域</v>
      </c>
      <c r="CG4" s="198"/>
      <c r="CH4" s="264" t="s">
        <v>252</v>
      </c>
      <c r="CI4" s="261"/>
      <c r="CJ4" s="264" t="s">
        <v>253</v>
      </c>
      <c r="CK4" s="261"/>
      <c r="CM4" s="265" t="s">
        <v>138</v>
      </c>
      <c r="CN4" s="45" t="s">
        <v>61</v>
      </c>
      <c r="CO4" s="45" t="s">
        <v>132</v>
      </c>
      <c r="CP4" s="45" t="s">
        <v>133</v>
      </c>
      <c r="CQ4" s="45" t="s">
        <v>134</v>
      </c>
      <c r="CR4" s="45" t="s">
        <v>135</v>
      </c>
      <c r="CS4" s="265" t="s">
        <v>138</v>
      </c>
      <c r="CT4" s="46" t="s">
        <v>61</v>
      </c>
      <c r="CU4" s="46" t="s">
        <v>132</v>
      </c>
      <c r="CV4" s="46" t="s">
        <v>133</v>
      </c>
      <c r="CW4" s="46" t="s">
        <v>134</v>
      </c>
      <c r="CX4" s="46" t="s">
        <v>135</v>
      </c>
    </row>
    <row r="5" spans="1:102" s="4" customFormat="1" ht="30" customHeight="1" x14ac:dyDescent="0.25">
      <c r="A5" s="203" t="s">
        <v>1</v>
      </c>
      <c r="B5" s="204"/>
      <c r="C5" s="204"/>
      <c r="D5" s="204"/>
      <c r="E5" s="204"/>
      <c r="F5" s="204"/>
      <c r="G5" s="204"/>
      <c r="H5" s="205"/>
      <c r="I5" s="3"/>
      <c r="J5" s="206"/>
      <c r="K5" s="206"/>
      <c r="L5" s="206"/>
      <c r="M5" s="206"/>
      <c r="N5" s="206"/>
      <c r="O5" s="206"/>
      <c r="P5" s="206"/>
      <c r="Q5" s="206"/>
      <c r="R5" s="206"/>
      <c r="S5" s="206"/>
      <c r="T5" s="206"/>
      <c r="U5" s="206"/>
      <c r="V5" s="206"/>
      <c r="W5" s="206"/>
      <c r="X5" s="206"/>
      <c r="Y5" s="206"/>
      <c r="Z5" s="206"/>
      <c r="AA5" s="206"/>
      <c r="AB5" s="207"/>
      <c r="AD5" s="68" t="s">
        <v>208</v>
      </c>
      <c r="AE5" s="19"/>
      <c r="AF5" s="67" t="s">
        <v>211</v>
      </c>
      <c r="AG5" s="19"/>
      <c r="AH5" s="40" t="s">
        <v>14</v>
      </c>
      <c r="AI5" s="40">
        <v>0.46</v>
      </c>
      <c r="AJ5" s="74" t="s">
        <v>13</v>
      </c>
      <c r="AK5" s="40">
        <v>0.54</v>
      </c>
      <c r="AL5" s="74" t="s">
        <v>13</v>
      </c>
      <c r="AM5" s="40">
        <v>0.72</v>
      </c>
      <c r="AN5" s="74" t="s">
        <v>13</v>
      </c>
      <c r="AO5" s="19"/>
      <c r="AP5" s="68" t="s">
        <v>58</v>
      </c>
      <c r="AQ5" s="71">
        <f>IF(ISERROR(AQ10),"",ROUNDUP(AQ10,1))</f>
        <v>0</v>
      </c>
      <c r="AR5" s="71">
        <f>IF(ISERROR(AR10),"",ROUNDUP(AR10,1))</f>
        <v>0</v>
      </c>
      <c r="AS5" s="19"/>
      <c r="AT5" s="68" t="s">
        <v>272</v>
      </c>
      <c r="AU5" s="19"/>
      <c r="AV5" s="60" t="s">
        <v>250</v>
      </c>
      <c r="AW5" s="60" t="s">
        <v>245</v>
      </c>
      <c r="AX5" s="60" t="s">
        <v>245</v>
      </c>
      <c r="AY5" s="60" t="s">
        <v>245</v>
      </c>
      <c r="AZ5" s="60" t="s">
        <v>245</v>
      </c>
      <c r="BA5" s="60" t="s">
        <v>245</v>
      </c>
      <c r="BB5" s="60" t="s">
        <v>245</v>
      </c>
      <c r="BC5" s="60" t="s">
        <v>245</v>
      </c>
      <c r="BD5" s="42" t="s">
        <v>130</v>
      </c>
      <c r="BE5" s="63">
        <v>266.10000000000002</v>
      </c>
      <c r="BF5" s="63">
        <v>275.69</v>
      </c>
      <c r="BG5" s="60" t="s">
        <v>245</v>
      </c>
      <c r="BH5" s="60" t="s">
        <v>245</v>
      </c>
      <c r="BI5" s="19"/>
      <c r="BJ5" s="38"/>
      <c r="BK5" s="38"/>
      <c r="BL5" s="36"/>
      <c r="BM5" s="37" t="s">
        <v>257</v>
      </c>
      <c r="BN5" s="37"/>
      <c r="BO5" s="42" t="s">
        <v>48</v>
      </c>
      <c r="BP5" s="47">
        <f>VLOOKUP($Z$6,$BS$5:$BW$13,MATCH(BO5,$BS$5:$BW$5,0),FALSE)</f>
        <v>0.85199999999999998</v>
      </c>
      <c r="BQ5" s="47">
        <f>VLOOKUP($Z$6,$BY$5:$CC$13,MATCH(BO5,$BY$5:$CC$5,0),FALSE)</f>
        <v>0.65366666666666673</v>
      </c>
      <c r="BR5" s="38"/>
      <c r="BS5" s="43" t="s">
        <v>47</v>
      </c>
      <c r="BT5" s="44" t="s">
        <v>37</v>
      </c>
      <c r="BU5" s="44" t="s">
        <v>38</v>
      </c>
      <c r="BV5" s="44" t="s">
        <v>35</v>
      </c>
      <c r="BW5" s="44" t="s">
        <v>36</v>
      </c>
      <c r="BX5" s="41"/>
      <c r="BY5" s="43" t="s">
        <v>47</v>
      </c>
      <c r="BZ5" s="44" t="s">
        <v>37</v>
      </c>
      <c r="CA5" s="44" t="s">
        <v>38</v>
      </c>
      <c r="CB5" s="44" t="s">
        <v>35</v>
      </c>
      <c r="CC5" s="44" t="s">
        <v>36</v>
      </c>
      <c r="CD5" s="48"/>
      <c r="CE5" s="38"/>
      <c r="CF5" s="38"/>
      <c r="CG5" s="181"/>
      <c r="CH5" s="40" t="s">
        <v>225</v>
      </c>
      <c r="CI5" s="40" t="s">
        <v>226</v>
      </c>
      <c r="CJ5" s="40" t="s">
        <v>225</v>
      </c>
      <c r="CK5" s="40" t="s">
        <v>226</v>
      </c>
      <c r="CL5" s="38"/>
      <c r="CM5" s="266"/>
      <c r="CN5" s="49" t="s">
        <v>68</v>
      </c>
      <c r="CO5" s="50" t="s">
        <v>69</v>
      </c>
      <c r="CP5" s="50" t="s">
        <v>70</v>
      </c>
      <c r="CQ5" s="50" t="s">
        <v>71</v>
      </c>
      <c r="CR5" s="50" t="s">
        <v>72</v>
      </c>
      <c r="CS5" s="266"/>
      <c r="CT5" s="49" t="s">
        <v>64</v>
      </c>
      <c r="CU5" s="50" t="s">
        <v>65</v>
      </c>
      <c r="CV5" s="50" t="s">
        <v>66</v>
      </c>
      <c r="CW5" s="50" t="s">
        <v>67</v>
      </c>
      <c r="CX5" s="50" t="s">
        <v>121</v>
      </c>
    </row>
    <row r="6" spans="1:102" s="4" customFormat="1" ht="30" customHeight="1" x14ac:dyDescent="0.25">
      <c r="A6" s="223" t="s">
        <v>2</v>
      </c>
      <c r="B6" s="224"/>
      <c r="C6" s="224"/>
      <c r="D6" s="224"/>
      <c r="E6" s="224"/>
      <c r="F6" s="224"/>
      <c r="G6" s="224"/>
      <c r="H6" s="225"/>
      <c r="I6" s="5"/>
      <c r="J6" s="226"/>
      <c r="K6" s="226"/>
      <c r="L6" s="226"/>
      <c r="M6" s="226"/>
      <c r="N6" s="226"/>
      <c r="O6" s="226"/>
      <c r="P6" s="226"/>
      <c r="Q6" s="226"/>
      <c r="R6" s="226"/>
      <c r="S6" s="226"/>
      <c r="T6" s="226"/>
      <c r="U6" s="226"/>
      <c r="V6" s="227"/>
      <c r="W6" s="201" t="s">
        <v>34</v>
      </c>
      <c r="X6" s="202"/>
      <c r="Y6" s="202"/>
      <c r="Z6" s="228" t="s">
        <v>182</v>
      </c>
      <c r="AA6" s="228"/>
      <c r="AB6" s="229"/>
      <c r="AD6" s="68" t="s">
        <v>209</v>
      </c>
      <c r="AE6" s="19"/>
      <c r="AF6" s="67" t="s">
        <v>212</v>
      </c>
      <c r="AG6" s="19"/>
      <c r="AH6" s="40" t="s">
        <v>15</v>
      </c>
      <c r="AI6" s="40">
        <v>0.46</v>
      </c>
      <c r="AJ6" s="74" t="s">
        <v>13</v>
      </c>
      <c r="AK6" s="40">
        <v>0.54</v>
      </c>
      <c r="AL6" s="74" t="s">
        <v>13</v>
      </c>
      <c r="AM6" s="40">
        <v>0.72</v>
      </c>
      <c r="AN6" s="74" t="s">
        <v>13</v>
      </c>
      <c r="AO6" s="19"/>
      <c r="AP6" s="68" t="s">
        <v>57</v>
      </c>
      <c r="AQ6" s="71">
        <f>IF(ISERROR(AQ11),"-",ROUNDDOWN(AQ11,1))</f>
        <v>0</v>
      </c>
      <c r="AR6" s="71">
        <f>IF(ISERROR(AR11),"-",ROUNDDOWN(AR11,1))</f>
        <v>0</v>
      </c>
      <c r="AS6" s="19"/>
      <c r="AT6" s="68" t="s">
        <v>273</v>
      </c>
      <c r="AU6" s="19"/>
      <c r="AV6" s="60" t="s">
        <v>251</v>
      </c>
      <c r="AW6" s="60" t="s">
        <v>245</v>
      </c>
      <c r="AX6" s="60" t="s">
        <v>245</v>
      </c>
      <c r="AY6" s="60" t="s">
        <v>245</v>
      </c>
      <c r="AZ6" s="60" t="s">
        <v>245</v>
      </c>
      <c r="BA6" s="60" t="s">
        <v>245</v>
      </c>
      <c r="BB6" s="60" t="s">
        <v>245</v>
      </c>
      <c r="BC6" s="60" t="s">
        <v>245</v>
      </c>
      <c r="BD6" s="42" t="s">
        <v>131</v>
      </c>
      <c r="BE6" s="63">
        <v>90</v>
      </c>
      <c r="BF6" s="63">
        <v>90</v>
      </c>
      <c r="BG6" s="60" t="s">
        <v>245</v>
      </c>
      <c r="BH6" s="60" t="s">
        <v>245</v>
      </c>
      <c r="BI6" s="19"/>
      <c r="BJ6" s="37"/>
      <c r="BK6" s="37"/>
      <c r="BL6" s="36"/>
      <c r="BM6" s="37" t="s">
        <v>258</v>
      </c>
      <c r="BN6" s="37"/>
      <c r="BO6" s="42" t="s">
        <v>49</v>
      </c>
      <c r="BP6" s="47">
        <f>VLOOKUP($Z$6,$BS$5:$BW$13,MATCH(BO6,$BS$5:$BW$5,0),FALSE)</f>
        <v>0.86399999999999999</v>
      </c>
      <c r="BQ6" s="47">
        <f>VLOOKUP($Z$6,$BY$5:$CC$13,MATCH(BO6,$BY$5:$CC$5,0),FALSE)</f>
        <v>0.59499999999999997</v>
      </c>
      <c r="BR6" s="38"/>
      <c r="BS6" s="40" t="s">
        <v>39</v>
      </c>
      <c r="BT6" s="51">
        <v>0.86499999999999999</v>
      </c>
      <c r="BU6" s="51">
        <v>0.86399999999999999</v>
      </c>
      <c r="BV6" s="51">
        <v>0.86</v>
      </c>
      <c r="BW6" s="51">
        <v>0.86599999999999999</v>
      </c>
      <c r="BX6" s="41"/>
      <c r="BY6" s="40" t="s">
        <v>39</v>
      </c>
      <c r="BZ6" s="52">
        <v>0.60199999999999998</v>
      </c>
      <c r="CA6" s="52">
        <v>0.66466666666666674</v>
      </c>
      <c r="CB6" s="52">
        <v>0.65800000000000003</v>
      </c>
      <c r="CC6" s="52">
        <v>0.60499999999999998</v>
      </c>
      <c r="CD6" s="48"/>
      <c r="CE6" s="38"/>
      <c r="CF6" s="38"/>
      <c r="CG6" s="40" t="s">
        <v>261</v>
      </c>
      <c r="CH6" s="49" t="s">
        <v>68</v>
      </c>
      <c r="CI6" s="53">
        <f>VLOOKUP($CE$4,$CM$6:$CR$13,2,0)</f>
        <v>1</v>
      </c>
      <c r="CJ6" s="49" t="s">
        <v>64</v>
      </c>
      <c r="CK6" s="53">
        <f>VLOOKUP($CE$4,$CS$6:$CX$13,2,0)</f>
        <v>1</v>
      </c>
      <c r="CL6" s="38"/>
      <c r="CM6" s="45" t="s">
        <v>140</v>
      </c>
      <c r="CN6" s="54">
        <v>1</v>
      </c>
      <c r="CO6" s="45">
        <v>0.52600000000000002</v>
      </c>
      <c r="CP6" s="45">
        <v>0.41099999999999998</v>
      </c>
      <c r="CQ6" s="45">
        <v>0.43</v>
      </c>
      <c r="CR6" s="45">
        <v>0.56000000000000005</v>
      </c>
      <c r="CS6" s="46" t="s">
        <v>140</v>
      </c>
      <c r="CT6" s="55">
        <v>1</v>
      </c>
      <c r="CU6" s="46">
        <v>0.79</v>
      </c>
      <c r="CV6" s="46">
        <v>0.32500000000000001</v>
      </c>
      <c r="CW6" s="46">
        <v>0.33300000000000002</v>
      </c>
      <c r="CX6" s="46">
        <v>0.82299999999999995</v>
      </c>
    </row>
    <row r="7" spans="1:102" s="4" customFormat="1" ht="30" customHeight="1" x14ac:dyDescent="0.25">
      <c r="A7" s="240" t="s">
        <v>3</v>
      </c>
      <c r="B7" s="241"/>
      <c r="C7" s="241"/>
      <c r="D7" s="241"/>
      <c r="E7" s="241"/>
      <c r="F7" s="241"/>
      <c r="G7" s="241"/>
      <c r="H7" s="242"/>
      <c r="I7" s="6"/>
      <c r="J7" s="7"/>
      <c r="K7" s="7"/>
      <c r="L7" s="199" t="s">
        <v>4</v>
      </c>
      <c r="M7" s="199"/>
      <c r="N7" s="200"/>
      <c r="O7" s="200"/>
      <c r="P7" s="7" t="s">
        <v>0</v>
      </c>
      <c r="Q7" s="199" t="s">
        <v>5</v>
      </c>
      <c r="R7" s="199"/>
      <c r="S7" s="200">
        <v>0</v>
      </c>
      <c r="T7" s="200"/>
      <c r="U7" s="7" t="s">
        <v>0</v>
      </c>
      <c r="V7" s="7"/>
      <c r="W7" s="7"/>
      <c r="X7" s="7"/>
      <c r="Y7" s="7"/>
      <c r="Z7" s="7"/>
      <c r="AA7" s="7"/>
      <c r="AB7" s="8"/>
      <c r="AD7" s="68"/>
      <c r="AE7" s="19"/>
      <c r="AF7" s="67" t="s">
        <v>213</v>
      </c>
      <c r="AG7" s="19"/>
      <c r="AH7" s="40" t="s">
        <v>16</v>
      </c>
      <c r="AI7" s="40">
        <v>0.56000000000000005</v>
      </c>
      <c r="AJ7" s="74" t="s">
        <v>13</v>
      </c>
      <c r="AK7" s="40">
        <v>1.04</v>
      </c>
      <c r="AL7" s="74" t="s">
        <v>13</v>
      </c>
      <c r="AM7" s="40">
        <v>1.21</v>
      </c>
      <c r="AN7" s="74" t="s">
        <v>13</v>
      </c>
      <c r="AO7" s="19"/>
      <c r="AP7" s="68"/>
      <c r="AQ7" s="68"/>
      <c r="AR7" s="68"/>
      <c r="AS7" s="19"/>
      <c r="AT7" s="84" t="s">
        <v>274</v>
      </c>
      <c r="AU7" s="19"/>
      <c r="AV7" s="42" t="s">
        <v>222</v>
      </c>
      <c r="AW7" s="42" t="s">
        <v>236</v>
      </c>
      <c r="AX7" s="42" t="s">
        <v>78</v>
      </c>
      <c r="AY7" s="64">
        <f>D14</f>
        <v>0</v>
      </c>
      <c r="AZ7" s="42" t="s">
        <v>80</v>
      </c>
      <c r="BA7" s="47">
        <f>AY7*0.034</f>
        <v>0</v>
      </c>
      <c r="BB7" s="42" t="s">
        <v>79</v>
      </c>
      <c r="BC7" s="47">
        <f>AY7*0.034</f>
        <v>0</v>
      </c>
      <c r="BD7" s="42" t="s">
        <v>62</v>
      </c>
      <c r="BE7" s="63">
        <v>50.85</v>
      </c>
      <c r="BF7" s="63">
        <v>50.85</v>
      </c>
      <c r="BG7" s="42" t="s">
        <v>63</v>
      </c>
      <c r="BH7" s="65">
        <v>1</v>
      </c>
      <c r="BI7" s="19"/>
      <c r="BJ7" s="37"/>
      <c r="BK7" s="37"/>
      <c r="BL7" s="36"/>
      <c r="BM7" s="37"/>
      <c r="BN7" s="37"/>
      <c r="BO7" s="42" t="s">
        <v>50</v>
      </c>
      <c r="BP7" s="47">
        <f>VLOOKUP($Z$6,$BS$5:$BW$13,MATCH(BO7,$BS$5:$BW$5,0),FALSE)</f>
        <v>0.86199999999999999</v>
      </c>
      <c r="BQ7" s="47">
        <f>VLOOKUP($Z$6,$BY$5:$CC$13,MATCH(BO7,$BY$5:$CC$5,0),FALSE)</f>
        <v>0.58899999999999997</v>
      </c>
      <c r="BR7" s="38"/>
      <c r="BS7" s="40" t="s">
        <v>40</v>
      </c>
      <c r="BT7" s="51">
        <v>0.86399999999999999</v>
      </c>
      <c r="BU7" s="51">
        <v>0.85799999999999998</v>
      </c>
      <c r="BV7" s="51">
        <v>0.86099999999999999</v>
      </c>
      <c r="BW7" s="51">
        <v>0.86399999999999999</v>
      </c>
      <c r="BX7" s="41"/>
      <c r="BY7" s="40" t="s">
        <v>40</v>
      </c>
      <c r="BZ7" s="52">
        <v>0.60499999999999998</v>
      </c>
      <c r="CA7" s="52">
        <v>0.65566666666666673</v>
      </c>
      <c r="CB7" s="52">
        <v>0.64766666666666672</v>
      </c>
      <c r="CC7" s="52">
        <v>0.60399999999999998</v>
      </c>
      <c r="CD7" s="48"/>
      <c r="CE7" s="38"/>
      <c r="CF7" s="38"/>
      <c r="CG7" s="40" t="s">
        <v>237</v>
      </c>
      <c r="CH7" s="50" t="s">
        <v>69</v>
      </c>
      <c r="CI7" s="56">
        <f>VLOOKUP($CE$4,$CM$6:$CR$13,3,0)</f>
        <v>0.49099999999999999</v>
      </c>
      <c r="CJ7" s="50" t="s">
        <v>65</v>
      </c>
      <c r="CK7" s="56">
        <f>VLOOKUP($CE$4,$CS$6:$CX$13,3,0)</f>
        <v>0.76300000000000001</v>
      </c>
      <c r="CL7" s="38"/>
      <c r="CM7" s="45" t="s">
        <v>141</v>
      </c>
      <c r="CN7" s="54">
        <v>1</v>
      </c>
      <c r="CO7" s="45">
        <v>0.54800000000000004</v>
      </c>
      <c r="CP7" s="45">
        <v>0.42799999999999999</v>
      </c>
      <c r="CQ7" s="45">
        <v>0.41199999999999998</v>
      </c>
      <c r="CR7" s="45">
        <v>0.52700000000000002</v>
      </c>
      <c r="CS7" s="46" t="s">
        <v>141</v>
      </c>
      <c r="CT7" s="55">
        <v>1</v>
      </c>
      <c r="CU7" s="46">
        <v>0.753</v>
      </c>
      <c r="CV7" s="46">
        <v>0.34100000000000003</v>
      </c>
      <c r="CW7" s="46">
        <v>0.34100000000000003</v>
      </c>
      <c r="CX7" s="46">
        <v>0.76600000000000001</v>
      </c>
    </row>
    <row r="8" spans="1:102" s="4" customFormat="1" ht="30" customHeight="1" x14ac:dyDescent="0.25">
      <c r="A8" s="240" t="s">
        <v>25</v>
      </c>
      <c r="B8" s="241"/>
      <c r="C8" s="241"/>
      <c r="D8" s="241"/>
      <c r="E8" s="241"/>
      <c r="F8" s="241"/>
      <c r="G8" s="241"/>
      <c r="H8" s="242"/>
      <c r="I8" s="246" t="s">
        <v>26</v>
      </c>
      <c r="J8" s="247"/>
      <c r="K8" s="247"/>
      <c r="L8" s="247"/>
      <c r="M8" s="248"/>
      <c r="N8" s="218" t="s">
        <v>27</v>
      </c>
      <c r="O8" s="219"/>
      <c r="P8" s="219"/>
      <c r="Q8" s="219"/>
      <c r="R8" s="249"/>
      <c r="S8" s="218" t="s">
        <v>28</v>
      </c>
      <c r="T8" s="219"/>
      <c r="U8" s="219"/>
      <c r="V8" s="219"/>
      <c r="W8" s="249"/>
      <c r="X8" s="218" t="s">
        <v>29</v>
      </c>
      <c r="Y8" s="219"/>
      <c r="Z8" s="219"/>
      <c r="AA8" s="219"/>
      <c r="AB8" s="220"/>
      <c r="AD8" s="67"/>
      <c r="AF8" s="67"/>
      <c r="AH8" s="40" t="s">
        <v>17</v>
      </c>
      <c r="AI8" s="40">
        <v>0.75</v>
      </c>
      <c r="AJ8" s="74" t="s">
        <v>13</v>
      </c>
      <c r="AK8" s="40">
        <v>1.25</v>
      </c>
      <c r="AL8" s="74" t="s">
        <v>13</v>
      </c>
      <c r="AM8" s="40">
        <v>1.47</v>
      </c>
      <c r="AN8" s="74" t="s">
        <v>13</v>
      </c>
      <c r="AP8" s="67" t="s">
        <v>218</v>
      </c>
      <c r="AQ8" s="67"/>
      <c r="AR8" s="67"/>
      <c r="AT8" s="69">
        <v>1.8</v>
      </c>
      <c r="AV8" s="178" t="s">
        <v>227</v>
      </c>
      <c r="AW8" s="42" t="s">
        <v>237</v>
      </c>
      <c r="AX8" s="178" t="s">
        <v>223</v>
      </c>
      <c r="AY8" s="182">
        <f>D15</f>
        <v>0</v>
      </c>
      <c r="AZ8" s="178" t="s">
        <v>84</v>
      </c>
      <c r="BA8" s="183">
        <f>AY8*0.034</f>
        <v>0</v>
      </c>
      <c r="BB8" s="178" t="s">
        <v>83</v>
      </c>
      <c r="BC8" s="183">
        <f>AY8*0.034</f>
        <v>0</v>
      </c>
      <c r="BD8" s="42" t="s">
        <v>136</v>
      </c>
      <c r="BE8" s="63">
        <v>30.47</v>
      </c>
      <c r="BF8" s="63">
        <v>30.47</v>
      </c>
      <c r="BG8" s="178" t="s">
        <v>73</v>
      </c>
      <c r="BH8" s="262">
        <v>1</v>
      </c>
      <c r="BJ8" s="38"/>
      <c r="BK8" s="38"/>
      <c r="BL8" s="32"/>
      <c r="BM8" s="38"/>
      <c r="BN8" s="38"/>
      <c r="BO8" s="42" t="s">
        <v>51</v>
      </c>
      <c r="BP8" s="47">
        <f>VLOOKUP($Z$6,$BS$5:$BW$13,MATCH(BO8,$BS$5:$BW$5,0),FALSE)</f>
        <v>0.85199999999999998</v>
      </c>
      <c r="BQ8" s="47">
        <f>VLOOKUP($Z$6,$BY$5:$CC$13,MATCH(BO8,$BY$5:$CC$5,0),FALSE)</f>
        <v>0.67466666666666675</v>
      </c>
      <c r="BR8" s="38"/>
      <c r="BS8" s="40" t="s">
        <v>41</v>
      </c>
      <c r="BT8" s="51">
        <v>0.86199999999999999</v>
      </c>
      <c r="BU8" s="51">
        <v>0.85299999999999998</v>
      </c>
      <c r="BV8" s="51">
        <v>0.85899999999999999</v>
      </c>
      <c r="BW8" s="51">
        <v>0.86499999999999999</v>
      </c>
      <c r="BX8" s="41"/>
      <c r="BY8" s="40" t="s">
        <v>41</v>
      </c>
      <c r="BZ8" s="52">
        <v>0.60166666666666668</v>
      </c>
      <c r="CA8" s="52">
        <v>0.64866666666666672</v>
      </c>
      <c r="CB8" s="52">
        <v>0.64966666666666673</v>
      </c>
      <c r="CC8" s="52">
        <v>0.60166666666666668</v>
      </c>
      <c r="CD8" s="48"/>
      <c r="CE8" s="38"/>
      <c r="CF8" s="38"/>
      <c r="CG8" s="40" t="s">
        <v>238</v>
      </c>
      <c r="CH8" s="50" t="s">
        <v>70</v>
      </c>
      <c r="CI8" s="56">
        <f>VLOOKUP($CE$4,$CM$6:$CR$13,4,0)</f>
        <v>0.42699999999999999</v>
      </c>
      <c r="CJ8" s="50" t="s">
        <v>66</v>
      </c>
      <c r="CK8" s="56">
        <f>VLOOKUP($CE$4,$CS$6:$CX$13,4,0)</f>
        <v>0.317</v>
      </c>
      <c r="CL8" s="38"/>
      <c r="CM8" s="45" t="s">
        <v>142</v>
      </c>
      <c r="CN8" s="54">
        <v>1</v>
      </c>
      <c r="CO8" s="45">
        <v>0.55000000000000004</v>
      </c>
      <c r="CP8" s="45">
        <v>0.44700000000000001</v>
      </c>
      <c r="CQ8" s="45">
        <v>0.39</v>
      </c>
      <c r="CR8" s="45">
        <v>0.48699999999999999</v>
      </c>
      <c r="CS8" s="46" t="s">
        <v>142</v>
      </c>
      <c r="CT8" s="55">
        <v>1</v>
      </c>
      <c r="CU8" s="46">
        <v>0.75</v>
      </c>
      <c r="CV8" s="46">
        <v>0.35099999999999998</v>
      </c>
      <c r="CW8" s="46">
        <v>0.34799999999999998</v>
      </c>
      <c r="CX8" s="46">
        <v>0.751</v>
      </c>
    </row>
    <row r="9" spans="1:102" s="4" customFormat="1" ht="30" customHeight="1" x14ac:dyDescent="0.25">
      <c r="A9" s="243"/>
      <c r="B9" s="244"/>
      <c r="C9" s="244"/>
      <c r="D9" s="244"/>
      <c r="E9" s="244"/>
      <c r="F9" s="244"/>
      <c r="G9" s="244"/>
      <c r="H9" s="245"/>
      <c r="I9" s="9"/>
      <c r="J9" s="216"/>
      <c r="K9" s="216"/>
      <c r="L9" s="216"/>
      <c r="M9" s="10" t="s">
        <v>30</v>
      </c>
      <c r="N9" s="11"/>
      <c r="O9" s="216"/>
      <c r="P9" s="216"/>
      <c r="Q9" s="216"/>
      <c r="R9" s="10" t="s">
        <v>30</v>
      </c>
      <c r="S9" s="12"/>
      <c r="T9" s="217">
        <f>Y9-J9-O9</f>
        <v>0</v>
      </c>
      <c r="U9" s="217"/>
      <c r="V9" s="217"/>
      <c r="W9" s="10" t="s">
        <v>30</v>
      </c>
      <c r="X9" s="13"/>
      <c r="Y9" s="216"/>
      <c r="Z9" s="216"/>
      <c r="AA9" s="216"/>
      <c r="AB9" s="14" t="s">
        <v>30</v>
      </c>
      <c r="AD9" s="67"/>
      <c r="AF9" s="67"/>
      <c r="AH9" s="40" t="s">
        <v>18</v>
      </c>
      <c r="AI9" s="40">
        <v>0.87</v>
      </c>
      <c r="AJ9" s="74">
        <v>3</v>
      </c>
      <c r="AK9" s="40">
        <v>1.54</v>
      </c>
      <c r="AL9" s="74">
        <v>4</v>
      </c>
      <c r="AM9" s="40">
        <v>1.67</v>
      </c>
      <c r="AN9" s="74" t="s">
        <v>13</v>
      </c>
      <c r="AP9" s="68" t="s">
        <v>55</v>
      </c>
      <c r="AQ9" s="72">
        <f>(BE7*$BH$7*$AY$7+SUM(BE8:BE11)*$BH$8*$AY$8+SUM(BE12:BE15)*$BH$12*$AY$12+SUM(BE16:BE19)*$BH$16*$AY$16+BE20*$BH$20*$AY$20+(SUM(BE21:BE24)*$BH$21+BE25*$BH$25)*$AY$21+(SUM(BE26:BE29)*$BH$26+BE30*$BH$30)*$AY$26+(SUM(BE31:BE34)*$BH$31+BE35*$BH$35)*$AY$31+(SUM(BE36:BE39)*$BH$36+BE40*$BH$40)*$AY$36)/BE5</f>
        <v>7.8541149943630206E-2</v>
      </c>
      <c r="AR9" s="72">
        <f>(BF7*$BH$7*$AY$7+SUM(BF8:BF11)*$BH$8*$AY$8+SUM(BF12:BF15)*$BH$12*$AY$12+SUM(BF16:BF19)*$BH$16*$AY$16+BF20*$BH$20*$AY$20+(SUM(BF21:BF24)*$BH$21+BF25*$BH$25)*$AY$21+(SUM(BF26:BF29)*$BH$26+BF30*$BH$30)*$AY$26+(SUM(BF31:BF34)*$BH$31+BF35*$BH$35)*$AY$31+(SUM(BF36:BF39)*$BH$36+BF40*$BH$40)*$AY$36)/BF5</f>
        <v>0.20109543327650622</v>
      </c>
      <c r="AT9" s="67"/>
      <c r="AV9" s="181"/>
      <c r="AW9" s="66" t="s">
        <v>238</v>
      </c>
      <c r="AX9" s="181"/>
      <c r="AY9" s="179"/>
      <c r="AZ9" s="181"/>
      <c r="BA9" s="181"/>
      <c r="BB9" s="181"/>
      <c r="BC9" s="181"/>
      <c r="BD9" s="42" t="s">
        <v>74</v>
      </c>
      <c r="BE9" s="63">
        <v>22.37</v>
      </c>
      <c r="BF9" s="63">
        <v>22.37</v>
      </c>
      <c r="BG9" s="181"/>
      <c r="BH9" s="181"/>
      <c r="BJ9" s="38"/>
      <c r="BK9" s="38"/>
      <c r="BL9" s="32"/>
      <c r="BM9" s="38"/>
      <c r="BN9" s="38"/>
      <c r="BO9" s="38"/>
      <c r="BP9" s="38"/>
      <c r="BQ9" s="38"/>
      <c r="BR9" s="38"/>
      <c r="BS9" s="40" t="s">
        <v>42</v>
      </c>
      <c r="BT9" s="51">
        <v>0.86099999999999999</v>
      </c>
      <c r="BU9" s="51">
        <v>0.85299999999999998</v>
      </c>
      <c r="BV9" s="51">
        <v>0.85</v>
      </c>
      <c r="BW9" s="51">
        <v>0.86099999999999999</v>
      </c>
      <c r="BX9" s="41"/>
      <c r="BY9" s="40" t="s">
        <v>42</v>
      </c>
      <c r="BZ9" s="52">
        <v>0.59766666666666668</v>
      </c>
      <c r="CA9" s="52">
        <v>0.64233333333333331</v>
      </c>
      <c r="CB9" s="52">
        <v>0.64233333333333331</v>
      </c>
      <c r="CC9" s="52">
        <v>0.59499999999999997</v>
      </c>
      <c r="CD9" s="48"/>
      <c r="CE9" s="38"/>
      <c r="CF9" s="38"/>
      <c r="CG9" s="40" t="s">
        <v>240</v>
      </c>
      <c r="CH9" s="50" t="s">
        <v>71</v>
      </c>
      <c r="CI9" s="56">
        <f>VLOOKUP($CE$4,$CM$6:$CR$13,5,0)</f>
        <v>0.43099999999999999</v>
      </c>
      <c r="CJ9" s="50" t="s">
        <v>67</v>
      </c>
      <c r="CK9" s="56">
        <f>VLOOKUP($CE$4,$CS$6:$CX$13,5,0)</f>
        <v>0.32500000000000001</v>
      </c>
      <c r="CL9" s="38"/>
      <c r="CM9" s="45" t="s">
        <v>143</v>
      </c>
      <c r="CN9" s="54">
        <v>1</v>
      </c>
      <c r="CO9" s="45">
        <v>0.48099999999999998</v>
      </c>
      <c r="CP9" s="45">
        <v>0.40100000000000002</v>
      </c>
      <c r="CQ9" s="45">
        <v>0.42599999999999999</v>
      </c>
      <c r="CR9" s="45">
        <v>0.50800000000000001</v>
      </c>
      <c r="CS9" s="46" t="s">
        <v>143</v>
      </c>
      <c r="CT9" s="55">
        <v>1</v>
      </c>
      <c r="CU9" s="46">
        <v>0.72299999999999998</v>
      </c>
      <c r="CV9" s="46">
        <v>0.32600000000000001</v>
      </c>
      <c r="CW9" s="46">
        <v>0.33</v>
      </c>
      <c r="CX9" s="46">
        <v>0.72399999999999998</v>
      </c>
    </row>
    <row r="10" spans="1:102" s="4" customFormat="1" ht="28.5" customHeight="1" thickBot="1" x14ac:dyDescent="0.3">
      <c r="A10" s="209" t="s">
        <v>160</v>
      </c>
      <c r="B10" s="210"/>
      <c r="C10" s="210"/>
      <c r="D10" s="210"/>
      <c r="E10" s="210"/>
      <c r="F10" s="210"/>
      <c r="G10" s="210"/>
      <c r="H10" s="211"/>
      <c r="I10" s="33"/>
      <c r="J10" s="238" t="s">
        <v>200</v>
      </c>
      <c r="K10" s="238"/>
      <c r="L10" s="238"/>
      <c r="M10" s="238"/>
      <c r="N10" s="238"/>
      <c r="O10" s="238"/>
      <c r="P10" s="238"/>
      <c r="Q10" s="238"/>
      <c r="R10" s="238"/>
      <c r="S10" s="238"/>
      <c r="T10" s="238"/>
      <c r="U10" s="238"/>
      <c r="V10" s="238"/>
      <c r="W10" s="238"/>
      <c r="X10" s="238"/>
      <c r="Y10" s="238"/>
      <c r="Z10" s="238"/>
      <c r="AA10" s="238"/>
      <c r="AB10" s="239"/>
      <c r="AD10" s="67"/>
      <c r="AF10" s="67"/>
      <c r="AH10" s="40" t="s">
        <v>19</v>
      </c>
      <c r="AI10" s="40">
        <v>0.87</v>
      </c>
      <c r="AJ10" s="74">
        <v>2.8</v>
      </c>
      <c r="AK10" s="40">
        <v>1.54</v>
      </c>
      <c r="AL10" s="74">
        <v>3.8</v>
      </c>
      <c r="AM10" s="40">
        <v>1.67</v>
      </c>
      <c r="AN10" s="74" t="s">
        <v>13</v>
      </c>
      <c r="AP10" s="68" t="s">
        <v>58</v>
      </c>
      <c r="AQ10" s="72">
        <f>(BE7*$CI$6*$BA$7+(BE8*$CI$7+BE9*$CI$8+BE10*$CI$9+BE11*$CI$10)*$BA$8+(BE12*$CI$7*$BA$12+BE13*$CI$8*$BA$13+BE14*$CI$9*$BA$14+BE15*$CI$10*$BA$15)+(BE16*$CI$7*$BA$16+BE17*$CI$8*$BA$17+BE18*$CI$9*$BA$18+BE19*$CI$10*$BA$19)+(BE21*$CI$7+BE22*$CI$8+BE23*$CI$9+BE24*$CI$10)*$BA$21+(BE26*$CI$7+BE27*$CI$8+BE28*$CI$9+BE29*$CI$10)*$BA$26)/BE5*100</f>
        <v>0</v>
      </c>
      <c r="AR10" s="72">
        <f>(BF7*$CI$6*$BA$7+(BF8*$CI$7+BF9*$CI$8+BF10*$CI$9+BF11*$CI$10)*$BA$8+(BF12*$CI$7*$BA$12+BF13*$CI$8*$BA$13+BF14*$CI$9*$BA$14+BF15*$CI$10*$BA$15)+(BF16*$CI$7*$BA$16+BF17*$CI$8*$BA$17+BF18*$CI$9*$BA$18+BF19*$CI$10*$BA$19)+(BF21*$CI$7+BF22*$CI$8+BF23*$CI$9+BF24*$CI$10)*$BA$21+(BF26*$CI$7+BF27*$CI$8+BF28*$CI$9+BF29*$CI$10)*$BA$26)/BF5*100</f>
        <v>0</v>
      </c>
      <c r="AT10" s="67"/>
      <c r="AV10" s="181"/>
      <c r="AW10" s="66" t="s">
        <v>240</v>
      </c>
      <c r="AX10" s="181"/>
      <c r="AY10" s="179"/>
      <c r="AZ10" s="181"/>
      <c r="BA10" s="181"/>
      <c r="BB10" s="181"/>
      <c r="BC10" s="181"/>
      <c r="BD10" s="42" t="s">
        <v>76</v>
      </c>
      <c r="BE10" s="63">
        <v>47.92</v>
      </c>
      <c r="BF10" s="63">
        <v>47.92</v>
      </c>
      <c r="BG10" s="181"/>
      <c r="BH10" s="181"/>
      <c r="BJ10" s="38"/>
      <c r="BK10" s="38"/>
      <c r="BL10" s="32"/>
      <c r="BM10" s="38"/>
      <c r="BN10" s="38"/>
      <c r="BO10" s="263" t="s">
        <v>260</v>
      </c>
      <c r="BP10" s="145"/>
      <c r="BQ10" s="145"/>
      <c r="BR10" s="38"/>
      <c r="BS10" s="40" t="s">
        <v>43</v>
      </c>
      <c r="BT10" s="51">
        <v>0.86299999999999999</v>
      </c>
      <c r="BU10" s="51">
        <v>0.85399999999999998</v>
      </c>
      <c r="BV10" s="51">
        <v>0.85799999999999998</v>
      </c>
      <c r="BW10" s="51">
        <v>0.86199999999999999</v>
      </c>
      <c r="BX10" s="41"/>
      <c r="BY10" s="40" t="s">
        <v>43</v>
      </c>
      <c r="BZ10" s="52">
        <v>0.59199999999999997</v>
      </c>
      <c r="CA10" s="52">
        <v>0.67066666666666674</v>
      </c>
      <c r="CB10" s="52">
        <v>0.66666666666666674</v>
      </c>
      <c r="CC10" s="52">
        <v>0.59499999999999997</v>
      </c>
      <c r="CD10" s="48"/>
      <c r="CE10" s="38"/>
      <c r="CF10" s="38"/>
      <c r="CG10" s="40" t="s">
        <v>239</v>
      </c>
      <c r="CH10" s="50" t="s">
        <v>72</v>
      </c>
      <c r="CI10" s="56">
        <f>VLOOKUP($CE$4,$CM$6:$CR$13,6,0)</f>
        <v>0.498</v>
      </c>
      <c r="CJ10" s="50" t="s">
        <v>121</v>
      </c>
      <c r="CK10" s="56">
        <f>VLOOKUP($CE$4,$CS$6:$CX$13,6,0)</f>
        <v>0.83299999999999996</v>
      </c>
      <c r="CL10" s="38"/>
      <c r="CM10" s="45" t="s">
        <v>144</v>
      </c>
      <c r="CN10" s="54">
        <v>1</v>
      </c>
      <c r="CO10" s="45">
        <v>0.52</v>
      </c>
      <c r="CP10" s="45">
        <v>0.442</v>
      </c>
      <c r="CQ10" s="45">
        <v>0.437</v>
      </c>
      <c r="CR10" s="45">
        <v>0.5</v>
      </c>
      <c r="CS10" s="46" t="s">
        <v>144</v>
      </c>
      <c r="CT10" s="55">
        <v>1</v>
      </c>
      <c r="CU10" s="46">
        <v>0.81499999999999995</v>
      </c>
      <c r="CV10" s="46">
        <v>0.29699999999999999</v>
      </c>
      <c r="CW10" s="46">
        <v>0.31</v>
      </c>
      <c r="CX10" s="46">
        <v>0.84599999999999997</v>
      </c>
    </row>
    <row r="11" spans="1:102" s="4" customFormat="1" ht="28.5" customHeight="1" x14ac:dyDescent="0.25">
      <c r="A11" s="212" t="s">
        <v>161</v>
      </c>
      <c r="B11" s="212"/>
      <c r="C11" s="212"/>
      <c r="D11" s="212"/>
      <c r="E11" s="212"/>
      <c r="F11" s="212"/>
      <c r="G11" s="212"/>
      <c r="H11" s="212"/>
      <c r="I11" s="212"/>
      <c r="J11" s="212"/>
      <c r="K11" s="212"/>
      <c r="L11" s="212"/>
      <c r="M11" s="212"/>
      <c r="N11" s="212"/>
      <c r="O11" s="212"/>
      <c r="P11" s="212"/>
      <c r="Q11" s="212"/>
      <c r="R11" s="212"/>
      <c r="S11" s="212"/>
      <c r="T11" s="212"/>
      <c r="U11" s="212"/>
      <c r="V11" s="212"/>
      <c r="W11" s="212"/>
      <c r="X11" s="212"/>
      <c r="Y11" s="212"/>
      <c r="Z11" s="212"/>
      <c r="AA11" s="212"/>
      <c r="AB11" s="212"/>
      <c r="AD11" s="67"/>
      <c r="AF11" s="67"/>
      <c r="AH11" s="40" t="s">
        <v>20</v>
      </c>
      <c r="AI11" s="40">
        <v>0.87</v>
      </c>
      <c r="AJ11" s="74">
        <v>2.7</v>
      </c>
      <c r="AK11" s="40">
        <v>1.81</v>
      </c>
      <c r="AL11" s="74">
        <v>4</v>
      </c>
      <c r="AM11" s="40">
        <v>2.35</v>
      </c>
      <c r="AN11" s="74" t="s">
        <v>13</v>
      </c>
      <c r="AP11" s="68" t="s">
        <v>57</v>
      </c>
      <c r="AQ11" s="72">
        <f>(BE7*$CK$6*$BC$7+(BE8*$CK$7+BE9*$CK$8+BE10*$CK$9+BE11*$CK$10)*$BC$8+(BE12*$CK$7*$BC$12+BE13*$CK$8*$BC$13+BE14*$CK$9*$BC$14+BE15*$CK$10*$BC$15)+(BE16*$CK$7*$BC$16+BE17*$CK$8*$BC$17+BE18*$CK$9*$BC$18+BE19*$CK$10*$BC$19)+(BE21*$CK$7+BE22*$CK$8+BE23*$CK$9+BE24*$CK$10)*$BC$21+(BE26*$CK$7+BE27*$CK$8+BE28*$CK$9+BE29*$CK$10)*$BC$26)/BE5*100</f>
        <v>0</v>
      </c>
      <c r="AR11" s="72">
        <f>(BF7*$CK$6*$BC$7+(BF8*$CK$7+BF9*$CK$8+BF10*$CK$9+BF11*$CK$10)*$BC$8+(BF12*$CK$7*$BC$12+BF13*$CK$8*$BC$13+BF14*$CK$9*$BC$14+BF15*$CK$10*$BC$15)+(BF16*$CK$7*$BC$16+BF17*$CK$8*$BC$17+BF18*$CK$9*$BC$18+BF19*$CK$10*$BC$19)+(BF21*$CK$7+BF22*$CK$8+BF23*$CK$9+BF24*$CK$10)*$BC$21+(BF26*$CK$7+BF27*$CK$8+BF28*$CK$9+BF29*$CK$10)*$BC$26)/BF5*100</f>
        <v>0</v>
      </c>
      <c r="AT11" s="67"/>
      <c r="AV11" s="181"/>
      <c r="AW11" s="66" t="s">
        <v>239</v>
      </c>
      <c r="AX11" s="181"/>
      <c r="AY11" s="179"/>
      <c r="AZ11" s="181"/>
      <c r="BA11" s="181"/>
      <c r="BB11" s="181"/>
      <c r="BC11" s="181"/>
      <c r="BD11" s="42" t="s">
        <v>81</v>
      </c>
      <c r="BE11" s="63">
        <v>22.28</v>
      </c>
      <c r="BF11" s="63">
        <v>22.28</v>
      </c>
      <c r="BG11" s="181"/>
      <c r="BH11" s="181"/>
      <c r="BJ11" s="38"/>
      <c r="BK11" s="38"/>
      <c r="BL11" s="32"/>
      <c r="BM11" s="38"/>
      <c r="BN11" s="38"/>
      <c r="BO11" s="42"/>
      <c r="BP11" s="42" t="s">
        <v>32</v>
      </c>
      <c r="BQ11" s="42" t="s">
        <v>33</v>
      </c>
      <c r="BR11" s="38"/>
      <c r="BS11" s="40" t="s">
        <v>44</v>
      </c>
      <c r="BT11" s="51">
        <v>0.86199999999999999</v>
      </c>
      <c r="BU11" s="51">
        <v>0.85199999999999998</v>
      </c>
      <c r="BV11" s="51">
        <v>0.85199999999999998</v>
      </c>
      <c r="BW11" s="51">
        <v>0.86399999999999999</v>
      </c>
      <c r="BX11" s="41"/>
      <c r="BY11" s="40" t="s">
        <v>44</v>
      </c>
      <c r="BZ11" s="52">
        <v>0.58899999999999997</v>
      </c>
      <c r="CA11" s="52">
        <v>0.67466666666666675</v>
      </c>
      <c r="CB11" s="52">
        <v>0.65366666666666673</v>
      </c>
      <c r="CC11" s="52">
        <v>0.59499999999999997</v>
      </c>
      <c r="CD11" s="48"/>
      <c r="CE11" s="38"/>
      <c r="CF11" s="38"/>
      <c r="CG11" s="38"/>
      <c r="CH11" s="38"/>
      <c r="CI11" s="38"/>
      <c r="CJ11" s="38"/>
      <c r="CK11" s="38"/>
      <c r="CL11" s="38"/>
      <c r="CM11" s="45" t="s">
        <v>145</v>
      </c>
      <c r="CN11" s="54">
        <v>1</v>
      </c>
      <c r="CO11" s="45">
        <v>0.49099999999999999</v>
      </c>
      <c r="CP11" s="45">
        <v>0.42699999999999999</v>
      </c>
      <c r="CQ11" s="45">
        <v>0.43099999999999999</v>
      </c>
      <c r="CR11" s="45">
        <v>0.498</v>
      </c>
      <c r="CS11" s="46" t="s">
        <v>145</v>
      </c>
      <c r="CT11" s="55">
        <v>1</v>
      </c>
      <c r="CU11" s="46">
        <v>0.76300000000000001</v>
      </c>
      <c r="CV11" s="46">
        <v>0.317</v>
      </c>
      <c r="CW11" s="46">
        <v>0.32500000000000001</v>
      </c>
      <c r="CX11" s="46">
        <v>0.83299999999999996</v>
      </c>
    </row>
    <row r="12" spans="1:102" s="4" customFormat="1" ht="28.5" customHeight="1" thickBot="1" x14ac:dyDescent="0.3">
      <c r="A12" s="21" t="s">
        <v>275</v>
      </c>
      <c r="D12" s="15"/>
      <c r="E12" s="15"/>
      <c r="F12" s="15"/>
      <c r="H12" s="15"/>
      <c r="I12" s="28" t="s">
        <v>276</v>
      </c>
      <c r="M12" s="16"/>
      <c r="N12" s="15"/>
      <c r="O12" s="15"/>
      <c r="P12" s="15"/>
      <c r="Q12" s="15"/>
      <c r="R12" s="16"/>
      <c r="T12" s="15"/>
      <c r="U12" s="21" t="s">
        <v>277</v>
      </c>
      <c r="V12" s="19"/>
      <c r="W12" s="19"/>
      <c r="X12" s="20"/>
      <c r="Y12" s="17"/>
      <c r="Z12" s="17"/>
      <c r="AA12" s="17"/>
      <c r="AD12" s="67"/>
      <c r="AF12" s="67"/>
      <c r="AH12" s="40" t="s">
        <v>21</v>
      </c>
      <c r="AI12" s="40" t="s">
        <v>13</v>
      </c>
      <c r="AJ12" s="74">
        <v>3.2</v>
      </c>
      <c r="AK12" s="40" t="s">
        <v>13</v>
      </c>
      <c r="AL12" s="74">
        <v>4.5</v>
      </c>
      <c r="AM12" s="40" t="s">
        <v>13</v>
      </c>
      <c r="AN12" s="74" t="s">
        <v>13</v>
      </c>
      <c r="AP12" s="67"/>
      <c r="AQ12" s="67"/>
      <c r="AR12" s="67"/>
      <c r="AT12" s="67"/>
      <c r="AV12" s="256" t="s">
        <v>228</v>
      </c>
      <c r="AW12" s="42" t="s">
        <v>237</v>
      </c>
      <c r="AX12" s="256" t="s">
        <v>224</v>
      </c>
      <c r="AY12" s="251">
        <f>D17</f>
        <v>0</v>
      </c>
      <c r="AZ12" s="42" t="s">
        <v>88</v>
      </c>
      <c r="BA12" s="47">
        <f>AY12*0.034</f>
        <v>0</v>
      </c>
      <c r="BB12" s="42" t="s">
        <v>87</v>
      </c>
      <c r="BC12" s="47">
        <f>AY12*0.034</f>
        <v>0</v>
      </c>
      <c r="BD12" s="42" t="s">
        <v>85</v>
      </c>
      <c r="BE12" s="63">
        <v>0</v>
      </c>
      <c r="BF12" s="63">
        <v>0</v>
      </c>
      <c r="BG12" s="178" t="s">
        <v>75</v>
      </c>
      <c r="BH12" s="262">
        <v>1</v>
      </c>
      <c r="BJ12" s="38"/>
      <c r="BK12" s="38"/>
      <c r="BL12" s="32"/>
      <c r="BM12" s="38"/>
      <c r="BN12" s="38"/>
      <c r="BO12" s="42" t="s">
        <v>48</v>
      </c>
      <c r="BP12" s="57">
        <f>M$17</f>
        <v>0.7</v>
      </c>
      <c r="BQ12" s="57">
        <f>P$17</f>
        <v>0.6</v>
      </c>
      <c r="BR12" s="38"/>
      <c r="BS12" s="40" t="s">
        <v>45</v>
      </c>
      <c r="BT12" s="51">
        <v>0.86099999999999999</v>
      </c>
      <c r="BU12" s="51">
        <v>0.84899999999999998</v>
      </c>
      <c r="BV12" s="51">
        <v>0.84699999999999998</v>
      </c>
      <c r="BW12" s="51">
        <v>0.86199999999999999</v>
      </c>
      <c r="BX12" s="41"/>
      <c r="BY12" s="40" t="s">
        <v>45</v>
      </c>
      <c r="BZ12" s="52">
        <v>0.58733333333333326</v>
      </c>
      <c r="CA12" s="52">
        <v>0.66566666666666674</v>
      </c>
      <c r="CB12" s="52">
        <v>0.66966666666666674</v>
      </c>
      <c r="CC12" s="52">
        <v>0.58933333333333326</v>
      </c>
      <c r="CD12" s="48"/>
      <c r="CE12" s="38"/>
      <c r="CF12" s="38"/>
      <c r="CG12" s="38"/>
      <c r="CH12" s="38"/>
      <c r="CI12" s="38"/>
      <c r="CJ12" s="38"/>
      <c r="CK12" s="38"/>
      <c r="CL12" s="38"/>
      <c r="CM12" s="45" t="s">
        <v>146</v>
      </c>
      <c r="CN12" s="54">
        <v>1</v>
      </c>
      <c r="CO12" s="45">
        <v>0.47899999999999998</v>
      </c>
      <c r="CP12" s="45">
        <v>0.40600000000000003</v>
      </c>
      <c r="CQ12" s="45">
        <v>0.41499999999999998</v>
      </c>
      <c r="CR12" s="45">
        <v>0.49</v>
      </c>
      <c r="CS12" s="46" t="s">
        <v>146</v>
      </c>
      <c r="CT12" s="55">
        <v>1</v>
      </c>
      <c r="CU12" s="46">
        <v>0.84799999999999998</v>
      </c>
      <c r="CV12" s="46">
        <v>0.28399999999999997</v>
      </c>
      <c r="CW12" s="46">
        <v>0.28100000000000003</v>
      </c>
      <c r="CX12" s="46">
        <v>0.84299999999999997</v>
      </c>
    </row>
    <row r="13" spans="1:102" s="4" customFormat="1" ht="30" customHeight="1" thickBot="1" x14ac:dyDescent="0.3">
      <c r="A13" s="128" t="s">
        <v>183</v>
      </c>
      <c r="B13" s="129"/>
      <c r="C13" s="129"/>
      <c r="D13" s="130" t="s">
        <v>184</v>
      </c>
      <c r="E13" s="129"/>
      <c r="F13" s="131"/>
      <c r="I13" s="97" t="s">
        <v>198</v>
      </c>
      <c r="J13" s="98"/>
      <c r="K13" s="98"/>
      <c r="L13" s="98"/>
      <c r="M13" s="99"/>
      <c r="N13" s="94" t="s">
        <v>197</v>
      </c>
      <c r="O13" s="95"/>
      <c r="P13" s="95"/>
      <c r="Q13" s="95"/>
      <c r="R13" s="96"/>
      <c r="U13" s="267" t="s">
        <v>267</v>
      </c>
      <c r="V13" s="268"/>
      <c r="W13" s="94" t="s">
        <v>197</v>
      </c>
      <c r="X13" s="95"/>
      <c r="Y13" s="95"/>
      <c r="Z13" s="95"/>
      <c r="AA13" s="96"/>
      <c r="AD13" s="67"/>
      <c r="AF13" s="67"/>
      <c r="AH13" s="37" t="s">
        <v>202</v>
      </c>
      <c r="AI13" s="38">
        <f>VLOOKUP(Z6,$AH$5:$AN$12,2,FALSE)</f>
        <v>0.87</v>
      </c>
      <c r="AJ13" s="75">
        <f>VLOOKUP(Z6,$AH$5:$AN$12,3,FALSE)</f>
        <v>2.8</v>
      </c>
      <c r="AK13" s="38">
        <f>VLOOKUP(Z6,$AH$5:$AN$12,4,FALSE)</f>
        <v>1.54</v>
      </c>
      <c r="AL13" s="75">
        <f>VLOOKUP(Z6,$AH$5:$AN$12,5,FALSE)</f>
        <v>3.8</v>
      </c>
      <c r="AM13" s="38">
        <f>VLOOKUP(Z6,$AH$5:$AN$12,6,FALSE)</f>
        <v>1.67</v>
      </c>
      <c r="AN13" s="38" t="str">
        <f>VLOOKUP(Z6,$AH$5:$AN$12,7,FALSE)</f>
        <v>-</v>
      </c>
      <c r="AP13" s="67"/>
      <c r="AQ13" s="67"/>
      <c r="AR13" s="67"/>
      <c r="AT13" s="67"/>
      <c r="AV13" s="257"/>
      <c r="AW13" s="66" t="s">
        <v>238</v>
      </c>
      <c r="AX13" s="257"/>
      <c r="AY13" s="254"/>
      <c r="AZ13" s="42" t="s">
        <v>93</v>
      </c>
      <c r="BA13" s="47">
        <f>AY12*0.034</f>
        <v>0</v>
      </c>
      <c r="BB13" s="42" t="s">
        <v>92</v>
      </c>
      <c r="BC13" s="47">
        <f>AY12*0.034</f>
        <v>0</v>
      </c>
      <c r="BD13" s="42" t="s">
        <v>89</v>
      </c>
      <c r="BE13" s="63">
        <v>1.89</v>
      </c>
      <c r="BF13" s="63">
        <v>1.89</v>
      </c>
      <c r="BG13" s="181"/>
      <c r="BH13" s="181"/>
      <c r="BJ13" s="38"/>
      <c r="BK13" s="38"/>
      <c r="BL13" s="32"/>
      <c r="BM13" s="38"/>
      <c r="BN13" s="38"/>
      <c r="BO13" s="42" t="s">
        <v>49</v>
      </c>
      <c r="BP13" s="57">
        <f>M$17</f>
        <v>0.7</v>
      </c>
      <c r="BQ13" s="57">
        <f>P$17</f>
        <v>0.6</v>
      </c>
      <c r="BR13" s="38"/>
      <c r="BS13" s="40" t="s">
        <v>46</v>
      </c>
      <c r="BT13" s="51">
        <v>0.85699999999999998</v>
      </c>
      <c r="BU13" s="51">
        <v>0.86</v>
      </c>
      <c r="BV13" s="51">
        <v>0.85799999999999998</v>
      </c>
      <c r="BW13" s="51">
        <v>0.85899999999999999</v>
      </c>
      <c r="BX13" s="41"/>
      <c r="BY13" s="40" t="s">
        <v>46</v>
      </c>
      <c r="BZ13" s="52" t="s">
        <v>164</v>
      </c>
      <c r="CA13" s="52" t="s">
        <v>164</v>
      </c>
      <c r="CB13" s="52" t="s">
        <v>164</v>
      </c>
      <c r="CC13" s="52" t="s">
        <v>164</v>
      </c>
      <c r="CD13" s="48"/>
      <c r="CE13" s="38"/>
      <c r="CF13" s="38"/>
      <c r="CG13" s="38"/>
      <c r="CH13" s="38"/>
      <c r="CI13" s="38"/>
      <c r="CJ13" s="38"/>
      <c r="CK13" s="38"/>
      <c r="CL13" s="38"/>
      <c r="CM13" s="45" t="s">
        <v>147</v>
      </c>
      <c r="CN13" s="54">
        <v>1</v>
      </c>
      <c r="CO13" s="45">
        <v>0.51700000000000002</v>
      </c>
      <c r="CP13" s="45">
        <v>0.41099999999999998</v>
      </c>
      <c r="CQ13" s="45">
        <v>0.41399999999999998</v>
      </c>
      <c r="CR13" s="45">
        <v>0.52800000000000002</v>
      </c>
      <c r="CS13" s="46" t="s">
        <v>147</v>
      </c>
      <c r="CT13" s="46" t="s">
        <v>101</v>
      </c>
      <c r="CU13" s="46" t="s">
        <v>101</v>
      </c>
      <c r="CV13" s="46" t="s">
        <v>101</v>
      </c>
      <c r="CW13" s="46" t="s">
        <v>101</v>
      </c>
      <c r="CX13" s="46" t="s">
        <v>101</v>
      </c>
    </row>
    <row r="14" spans="1:102" s="4" customFormat="1" ht="30" customHeight="1" thickBot="1" x14ac:dyDescent="0.3">
      <c r="A14" s="235" t="s">
        <v>185</v>
      </c>
      <c r="B14" s="236"/>
      <c r="C14" s="236"/>
      <c r="D14" s="237"/>
      <c r="E14" s="105"/>
      <c r="F14" s="106"/>
      <c r="I14" s="141"/>
      <c r="J14" s="142"/>
      <c r="K14" s="142"/>
      <c r="L14" s="143"/>
      <c r="M14" s="128" t="s">
        <v>196</v>
      </c>
      <c r="N14" s="129"/>
      <c r="O14" s="129"/>
      <c r="P14" s="130" t="s">
        <v>195</v>
      </c>
      <c r="Q14" s="129"/>
      <c r="R14" s="131"/>
      <c r="U14" s="116" t="s">
        <v>189</v>
      </c>
      <c r="V14" s="117"/>
      <c r="W14" s="117"/>
      <c r="X14" s="118"/>
      <c r="Y14" s="132" t="s">
        <v>268</v>
      </c>
      <c r="Z14" s="129"/>
      <c r="AA14" s="131"/>
      <c r="AD14" s="67"/>
      <c r="AF14" s="67"/>
      <c r="AH14" s="67"/>
      <c r="AI14" s="67"/>
      <c r="AJ14" s="67"/>
      <c r="AK14" s="67"/>
      <c r="AL14" s="67"/>
      <c r="AM14" s="67"/>
      <c r="AN14" s="67"/>
      <c r="AP14" s="67"/>
      <c r="AQ14" s="67"/>
      <c r="AR14" s="67"/>
      <c r="AT14" s="67"/>
      <c r="AV14" s="257"/>
      <c r="AW14" s="66" t="s">
        <v>240</v>
      </c>
      <c r="AX14" s="257"/>
      <c r="AY14" s="254"/>
      <c r="AZ14" s="42" t="s">
        <v>98</v>
      </c>
      <c r="BA14" s="47">
        <f>AY12*0.034</f>
        <v>0</v>
      </c>
      <c r="BB14" s="42" t="s">
        <v>97</v>
      </c>
      <c r="BC14" s="47">
        <f>AY12*0.034</f>
        <v>0</v>
      </c>
      <c r="BD14" s="42" t="s">
        <v>94</v>
      </c>
      <c r="BE14" s="63">
        <v>1.62</v>
      </c>
      <c r="BF14" s="63">
        <v>1.62</v>
      </c>
      <c r="BG14" s="181"/>
      <c r="BH14" s="181"/>
      <c r="BJ14" s="38"/>
      <c r="BK14" s="38"/>
      <c r="BL14" s="32"/>
      <c r="BM14" s="38"/>
      <c r="BN14" s="38"/>
      <c r="BO14" s="42" t="s">
        <v>50</v>
      </c>
      <c r="BP14" s="57">
        <f>M$17</f>
        <v>0.7</v>
      </c>
      <c r="BQ14" s="57">
        <f>P$17</f>
        <v>0.6</v>
      </c>
      <c r="BR14" s="38"/>
      <c r="BS14" s="38"/>
      <c r="BT14" s="38"/>
      <c r="BU14" s="38"/>
      <c r="BV14" s="38"/>
      <c r="BW14" s="38"/>
      <c r="BX14" s="38"/>
      <c r="BY14" s="38"/>
      <c r="BZ14" s="38"/>
      <c r="CA14" s="38"/>
      <c r="CB14" s="38"/>
      <c r="CC14" s="38"/>
      <c r="CD14" s="48"/>
      <c r="CE14" s="38"/>
      <c r="CF14" s="38"/>
      <c r="CG14" s="38"/>
      <c r="CH14" s="38"/>
      <c r="CI14" s="38"/>
      <c r="CJ14" s="38"/>
      <c r="CK14" s="38"/>
      <c r="CL14" s="38"/>
      <c r="CM14" s="38"/>
      <c r="CN14" s="38"/>
      <c r="CO14" s="38"/>
      <c r="CP14" s="38"/>
      <c r="CQ14" s="38"/>
      <c r="CR14" s="38"/>
      <c r="CS14" s="38"/>
      <c r="CT14" s="38"/>
      <c r="CU14" s="38"/>
      <c r="CV14" s="38"/>
      <c r="CW14" s="38"/>
      <c r="CX14" s="38"/>
    </row>
    <row r="15" spans="1:102" s="4" customFormat="1" ht="30" customHeight="1" x14ac:dyDescent="0.25">
      <c r="A15" s="230" t="s">
        <v>186</v>
      </c>
      <c r="B15" s="120"/>
      <c r="C15" s="120"/>
      <c r="D15" s="231"/>
      <c r="E15" s="232"/>
      <c r="F15" s="233"/>
      <c r="I15" s="122" t="s">
        <v>192</v>
      </c>
      <c r="J15" s="123"/>
      <c r="K15" s="123"/>
      <c r="L15" s="124"/>
      <c r="M15" s="100"/>
      <c r="N15" s="101"/>
      <c r="O15" s="101"/>
      <c r="P15" s="102"/>
      <c r="Q15" s="102"/>
      <c r="R15" s="103"/>
      <c r="U15" s="110" t="s">
        <v>191</v>
      </c>
      <c r="V15" s="111"/>
      <c r="W15" s="111"/>
      <c r="X15" s="112"/>
      <c r="Y15" s="104"/>
      <c r="Z15" s="105"/>
      <c r="AA15" s="106"/>
      <c r="AJ15" s="67"/>
      <c r="AK15" s="67"/>
      <c r="AL15" s="67"/>
      <c r="AM15" s="67"/>
      <c r="AN15" s="67"/>
      <c r="AP15" s="67"/>
      <c r="AQ15" s="67"/>
      <c r="AR15" s="67"/>
      <c r="AT15" s="67"/>
      <c r="AV15" s="258"/>
      <c r="AW15" s="66" t="s">
        <v>239</v>
      </c>
      <c r="AX15" s="258"/>
      <c r="AY15" s="255"/>
      <c r="AZ15" s="42" t="s">
        <v>104</v>
      </c>
      <c r="BA15" s="47">
        <f>AY12*0.034</f>
        <v>0</v>
      </c>
      <c r="BB15" s="42" t="s">
        <v>103</v>
      </c>
      <c r="BC15" s="47">
        <f>AY12*0.034</f>
        <v>0</v>
      </c>
      <c r="BD15" s="42" t="s">
        <v>99</v>
      </c>
      <c r="BE15" s="63">
        <v>0</v>
      </c>
      <c r="BF15" s="63">
        <v>0</v>
      </c>
      <c r="BG15" s="181"/>
      <c r="BH15" s="181"/>
      <c r="BJ15" s="38"/>
      <c r="BK15" s="38"/>
      <c r="BL15" s="32"/>
      <c r="BM15" s="38"/>
      <c r="BN15" s="38"/>
      <c r="BO15" s="42" t="s">
        <v>51</v>
      </c>
      <c r="BP15" s="57">
        <f>M$17</f>
        <v>0.7</v>
      </c>
      <c r="BQ15" s="57">
        <f>P$17</f>
        <v>0.6</v>
      </c>
      <c r="BR15" s="38"/>
      <c r="BS15" s="38"/>
      <c r="BT15" s="38"/>
      <c r="BU15" s="38"/>
      <c r="BV15" s="38"/>
      <c r="BW15" s="38"/>
      <c r="BX15" s="38"/>
      <c r="BY15" s="38"/>
      <c r="BZ15" s="38"/>
      <c r="CA15" s="38"/>
      <c r="CB15" s="38"/>
      <c r="CC15" s="38"/>
      <c r="CD15" s="48"/>
      <c r="CE15" s="38"/>
      <c r="CF15" s="38"/>
      <c r="CG15" s="38"/>
      <c r="CH15" s="38"/>
      <c r="CI15" s="38"/>
      <c r="CJ15" s="38"/>
      <c r="CK15" s="38"/>
      <c r="CL15" s="38"/>
      <c r="CM15" s="38"/>
      <c r="CN15" s="38"/>
      <c r="CO15" s="38"/>
      <c r="CP15" s="38"/>
      <c r="CQ15" s="38"/>
      <c r="CR15" s="38"/>
      <c r="CS15" s="38"/>
      <c r="CT15" s="38"/>
      <c r="CU15" s="38"/>
      <c r="CV15" s="38"/>
      <c r="CW15" s="38"/>
      <c r="CX15" s="38"/>
    </row>
    <row r="16" spans="1:102" s="4" customFormat="1" ht="30" customHeight="1" thickBot="1" x14ac:dyDescent="0.3">
      <c r="A16" s="230" t="s">
        <v>187</v>
      </c>
      <c r="B16" s="120"/>
      <c r="C16" s="120"/>
      <c r="D16" s="231"/>
      <c r="E16" s="232"/>
      <c r="F16" s="233"/>
      <c r="I16" s="119" t="s">
        <v>193</v>
      </c>
      <c r="J16" s="120"/>
      <c r="K16" s="120"/>
      <c r="L16" s="121"/>
      <c r="M16" s="133"/>
      <c r="N16" s="134"/>
      <c r="O16" s="134"/>
      <c r="P16" s="135"/>
      <c r="Q16" s="134"/>
      <c r="R16" s="136"/>
      <c r="U16" s="113" t="s">
        <v>190</v>
      </c>
      <c r="V16" s="114"/>
      <c r="W16" s="114"/>
      <c r="X16" s="115"/>
      <c r="Y16" s="107"/>
      <c r="Z16" s="108"/>
      <c r="AA16" s="109"/>
      <c r="AN16" s="67"/>
      <c r="AP16" s="67"/>
      <c r="AQ16" s="67"/>
      <c r="AR16" s="67"/>
      <c r="AT16" s="67"/>
      <c r="AV16" s="178" t="s">
        <v>229</v>
      </c>
      <c r="AW16" s="42" t="s">
        <v>237</v>
      </c>
      <c r="AX16" s="178" t="s">
        <v>91</v>
      </c>
      <c r="AY16" s="182">
        <f>M15</f>
        <v>0</v>
      </c>
      <c r="AZ16" s="42" t="s">
        <v>108</v>
      </c>
      <c r="BA16" s="47">
        <f>IF($BM$4,BJ$4*BP12,BJ$4*BP5)</f>
        <v>0</v>
      </c>
      <c r="BB16" s="42" t="s">
        <v>107</v>
      </c>
      <c r="BC16" s="47">
        <f>IF($BM$4,BK$4*BQ12,BK$4*BQ5)</f>
        <v>0</v>
      </c>
      <c r="BD16" s="42" t="s">
        <v>105</v>
      </c>
      <c r="BE16" s="63">
        <v>22.69</v>
      </c>
      <c r="BF16" s="63">
        <v>22.69</v>
      </c>
      <c r="BG16" s="178" t="s">
        <v>77</v>
      </c>
      <c r="BH16" s="262">
        <v>1</v>
      </c>
      <c r="BJ16" s="38"/>
      <c r="BK16" s="38"/>
      <c r="BL16" s="32"/>
      <c r="BM16" s="38"/>
      <c r="BN16" s="38"/>
      <c r="BO16" s="38"/>
      <c r="BP16" s="38"/>
      <c r="BQ16" s="38"/>
      <c r="BR16" s="38"/>
      <c r="BS16" s="38"/>
      <c r="BT16" s="38"/>
      <c r="BU16" s="38"/>
      <c r="BV16" s="38"/>
      <c r="BW16" s="38"/>
      <c r="BX16" s="38"/>
      <c r="BY16" s="38"/>
      <c r="BZ16" s="38"/>
      <c r="CA16" s="38"/>
      <c r="CB16" s="38"/>
      <c r="CC16" s="38"/>
      <c r="CD16" s="48"/>
      <c r="CE16" s="38"/>
      <c r="CF16" s="38"/>
      <c r="CG16" s="38"/>
      <c r="CH16" s="38"/>
      <c r="CI16" s="38"/>
      <c r="CJ16" s="38"/>
      <c r="CK16" s="38"/>
      <c r="CL16" s="38"/>
      <c r="CM16" s="38"/>
      <c r="CN16" s="38"/>
      <c r="CO16" s="38"/>
      <c r="CP16" s="38"/>
      <c r="CQ16" s="38"/>
      <c r="CR16" s="38"/>
      <c r="CS16" s="38"/>
      <c r="CT16" s="38"/>
      <c r="CU16" s="38"/>
      <c r="CV16" s="38"/>
      <c r="CW16" s="38"/>
      <c r="CX16" s="38"/>
    </row>
    <row r="17" spans="1:102" s="4" customFormat="1" ht="30" customHeight="1" thickBot="1" x14ac:dyDescent="0.3">
      <c r="A17" s="234" t="s">
        <v>188</v>
      </c>
      <c r="B17" s="126"/>
      <c r="C17" s="126"/>
      <c r="D17" s="139"/>
      <c r="E17" s="138"/>
      <c r="F17" s="140"/>
      <c r="I17" s="125" t="s">
        <v>194</v>
      </c>
      <c r="J17" s="126"/>
      <c r="K17" s="126"/>
      <c r="L17" s="127"/>
      <c r="M17" s="137">
        <v>0.7</v>
      </c>
      <c r="N17" s="138"/>
      <c r="O17" s="138"/>
      <c r="P17" s="139">
        <v>0.6</v>
      </c>
      <c r="Q17" s="138"/>
      <c r="R17" s="140"/>
      <c r="U17" s="195" t="s">
        <v>269</v>
      </c>
      <c r="V17" s="196"/>
      <c r="W17" s="196"/>
      <c r="X17" s="196"/>
      <c r="Y17" s="196"/>
      <c r="Z17" s="196"/>
      <c r="AA17" s="196"/>
      <c r="AN17" s="67"/>
      <c r="AP17" s="67"/>
      <c r="AQ17" s="67"/>
      <c r="AR17" s="67"/>
      <c r="AT17" s="67"/>
      <c r="AV17" s="181"/>
      <c r="AW17" s="66" t="s">
        <v>238</v>
      </c>
      <c r="AX17" s="181"/>
      <c r="AY17" s="179"/>
      <c r="AZ17" s="42" t="s">
        <v>111</v>
      </c>
      <c r="BA17" s="47">
        <f>IF($BM$4,BJ$4*BP13,BJ$4*BP6)</f>
        <v>0</v>
      </c>
      <c r="BB17" s="42" t="s">
        <v>110</v>
      </c>
      <c r="BC17" s="47">
        <f>IF($BM$4,BK$4*BQ13,BK$4*BQ6)</f>
        <v>0</v>
      </c>
      <c r="BD17" s="42" t="s">
        <v>109</v>
      </c>
      <c r="BE17" s="63">
        <v>2.38</v>
      </c>
      <c r="BF17" s="63">
        <v>2.38</v>
      </c>
      <c r="BG17" s="181"/>
      <c r="BH17" s="181"/>
      <c r="BJ17" s="38"/>
      <c r="BK17" s="38"/>
      <c r="BL17" s="32"/>
      <c r="BM17" s="38"/>
      <c r="BN17" s="38"/>
      <c r="BO17" s="38"/>
      <c r="BP17" s="38"/>
      <c r="BQ17" s="38"/>
      <c r="BR17" s="38"/>
      <c r="BS17" s="38"/>
      <c r="BT17" s="38"/>
      <c r="BU17" s="38"/>
      <c r="BV17" s="38"/>
      <c r="BW17" s="38"/>
      <c r="BX17" s="38"/>
      <c r="BY17" s="38"/>
      <c r="BZ17" s="38"/>
      <c r="CA17" s="38"/>
      <c r="CB17" s="38"/>
      <c r="CC17" s="38"/>
      <c r="CD17" s="48"/>
      <c r="CE17" s="38"/>
      <c r="CF17" s="38"/>
      <c r="CG17" s="38"/>
      <c r="CH17" s="38"/>
      <c r="CI17" s="38"/>
      <c r="CJ17" s="38"/>
      <c r="CK17" s="38"/>
      <c r="CL17" s="38"/>
      <c r="CM17" s="38"/>
      <c r="CN17" s="38"/>
      <c r="CO17" s="38"/>
      <c r="CP17" s="38"/>
      <c r="CQ17" s="38"/>
      <c r="CR17" s="38"/>
      <c r="CS17" s="38"/>
      <c r="CT17" s="38"/>
      <c r="CU17" s="38"/>
      <c r="CV17" s="38"/>
      <c r="CW17" s="38"/>
      <c r="CX17" s="38"/>
    </row>
    <row r="18" spans="1:102" s="4" customFormat="1" ht="30" customHeight="1" x14ac:dyDescent="0.25">
      <c r="U18" s="197"/>
      <c r="V18" s="197"/>
      <c r="W18" s="197"/>
      <c r="X18" s="197"/>
      <c r="Y18" s="197"/>
      <c r="Z18" s="197"/>
      <c r="AA18" s="197"/>
      <c r="AN18" s="67"/>
      <c r="AP18" s="67"/>
      <c r="AQ18" s="67"/>
      <c r="AR18" s="67"/>
      <c r="AT18" s="67"/>
      <c r="AV18" s="181"/>
      <c r="AW18" s="66" t="s">
        <v>240</v>
      </c>
      <c r="AX18" s="181"/>
      <c r="AY18" s="179"/>
      <c r="AZ18" s="83" t="s">
        <v>114</v>
      </c>
      <c r="BA18" s="47">
        <f>IF($BM$4,BJ$4*BP14,BJ$4*BP7)</f>
        <v>0</v>
      </c>
      <c r="BB18" s="83" t="s">
        <v>113</v>
      </c>
      <c r="BC18" s="47">
        <f>IF($BM$4,BK$4*BQ14,BK$4*BQ7)</f>
        <v>0</v>
      </c>
      <c r="BD18" s="83" t="s">
        <v>112</v>
      </c>
      <c r="BE18" s="58">
        <v>3.63</v>
      </c>
      <c r="BF18" s="58">
        <v>3.63</v>
      </c>
      <c r="BG18" s="181"/>
      <c r="BH18" s="181"/>
      <c r="BJ18" s="38"/>
      <c r="BK18" s="38"/>
      <c r="BL18" s="32"/>
      <c r="BM18" s="38"/>
      <c r="BN18" s="38"/>
      <c r="BO18" s="38"/>
      <c r="BP18" s="38"/>
      <c r="BQ18" s="38"/>
      <c r="BR18" s="38"/>
      <c r="BS18" s="38"/>
      <c r="BT18" s="38"/>
      <c r="BU18" s="38"/>
      <c r="BV18" s="38"/>
      <c r="BW18" s="38"/>
      <c r="BX18" s="38"/>
      <c r="BY18" s="38"/>
      <c r="BZ18" s="38"/>
      <c r="CA18" s="38"/>
      <c r="CB18" s="38"/>
      <c r="CC18" s="38"/>
      <c r="CD18" s="48"/>
      <c r="CE18" s="38"/>
      <c r="CF18" s="38"/>
      <c r="CG18" s="38"/>
      <c r="CH18" s="38"/>
      <c r="CI18" s="38"/>
      <c r="CJ18" s="38"/>
      <c r="CK18" s="38"/>
      <c r="CL18" s="38"/>
      <c r="CM18" s="38"/>
      <c r="CN18" s="38"/>
      <c r="CO18" s="38"/>
      <c r="CP18" s="38"/>
      <c r="CQ18" s="38"/>
      <c r="CR18" s="38"/>
      <c r="CS18" s="38"/>
      <c r="CT18" s="38"/>
      <c r="CU18" s="38"/>
      <c r="CV18" s="38"/>
      <c r="CW18" s="38"/>
      <c r="CX18" s="38"/>
    </row>
    <row r="19" spans="1:102" s="4" customFormat="1" ht="30" customHeight="1" thickBot="1" x14ac:dyDescent="0.3">
      <c r="A19" s="2" t="s">
        <v>205</v>
      </c>
      <c r="I19" s="2" t="s">
        <v>23</v>
      </c>
      <c r="AN19" s="67"/>
      <c r="AP19" s="67"/>
      <c r="AQ19" s="67"/>
      <c r="AR19" s="67"/>
      <c r="AT19" s="67"/>
      <c r="AV19" s="181"/>
      <c r="AW19" s="66" t="s">
        <v>239</v>
      </c>
      <c r="AX19" s="181"/>
      <c r="AY19" s="179"/>
      <c r="AZ19" s="42" t="s">
        <v>149</v>
      </c>
      <c r="BA19" s="47">
        <f>IF($BM$4,BJ$4*BP15,BJ$4*BP8)</f>
        <v>0</v>
      </c>
      <c r="BB19" s="42" t="s">
        <v>116</v>
      </c>
      <c r="BC19" s="47">
        <f>IF($BM$4,BK$4*BQ15,BK$4*BQ8)</f>
        <v>0</v>
      </c>
      <c r="BD19" s="42" t="s">
        <v>115</v>
      </c>
      <c r="BE19" s="63">
        <v>4.37</v>
      </c>
      <c r="BF19" s="63">
        <v>4.37</v>
      </c>
      <c r="BG19" s="181"/>
      <c r="BH19" s="181"/>
      <c r="BJ19" s="38"/>
      <c r="BK19" s="38"/>
      <c r="BL19" s="32"/>
      <c r="BM19" s="38"/>
      <c r="BN19" s="38"/>
      <c r="BO19" s="38"/>
      <c r="BP19" s="38"/>
      <c r="BQ19" s="38"/>
      <c r="BR19" s="38"/>
      <c r="BS19" s="38"/>
      <c r="BT19" s="38"/>
      <c r="BU19" s="38"/>
      <c r="BV19" s="38"/>
      <c r="BW19" s="38"/>
      <c r="BX19" s="38"/>
      <c r="BY19" s="38"/>
      <c r="BZ19" s="38"/>
      <c r="CA19" s="38"/>
      <c r="CB19" s="38"/>
      <c r="CC19" s="38"/>
      <c r="CD19" s="48"/>
      <c r="CE19" s="38"/>
      <c r="CF19" s="38"/>
      <c r="CG19" s="38"/>
      <c r="CH19" s="38"/>
      <c r="CI19" s="38"/>
      <c r="CJ19" s="38"/>
      <c r="CK19" s="38"/>
      <c r="CL19" s="38"/>
      <c r="CM19" s="38"/>
      <c r="CN19" s="38"/>
      <c r="CO19" s="38"/>
      <c r="CP19" s="38"/>
      <c r="CQ19" s="38"/>
      <c r="CR19" s="38"/>
      <c r="CS19" s="38"/>
      <c r="CT19" s="38"/>
      <c r="CU19" s="38"/>
      <c r="CV19" s="38"/>
      <c r="CW19" s="38"/>
      <c r="CX19" s="38"/>
    </row>
    <row r="20" spans="1:102" s="4" customFormat="1" ht="30" customHeight="1" thickBot="1" x14ac:dyDescent="0.3">
      <c r="A20" s="213" t="s">
        <v>22</v>
      </c>
      <c r="B20" s="214"/>
      <c r="C20" s="214"/>
      <c r="D20" s="215"/>
      <c r="I20" s="89" t="s">
        <v>203</v>
      </c>
      <c r="J20" s="90"/>
      <c r="K20" s="90"/>
      <c r="L20" s="90"/>
      <c r="M20" s="90"/>
      <c r="N20" s="90"/>
      <c r="O20" s="90"/>
      <c r="P20" s="91"/>
      <c r="Q20" s="169" t="s">
        <v>204</v>
      </c>
      <c r="R20" s="170"/>
      <c r="S20" s="171"/>
      <c r="T20" s="175" t="s">
        <v>6</v>
      </c>
      <c r="U20" s="176"/>
      <c r="V20" s="177" t="b">
        <v>1</v>
      </c>
      <c r="W20" s="213" t="s">
        <v>7</v>
      </c>
      <c r="X20" s="214"/>
      <c r="Y20" s="214"/>
      <c r="Z20" s="215"/>
      <c r="AN20" s="67"/>
      <c r="AP20" s="67"/>
      <c r="AQ20" s="67"/>
      <c r="AR20" s="67"/>
      <c r="AT20" s="67"/>
      <c r="AV20" s="42" t="s">
        <v>230</v>
      </c>
      <c r="AW20" s="42" t="s">
        <v>241</v>
      </c>
      <c r="AX20" s="42" t="s">
        <v>96</v>
      </c>
      <c r="AY20" s="64">
        <f>D16</f>
        <v>0</v>
      </c>
      <c r="AZ20" s="42" t="s">
        <v>245</v>
      </c>
      <c r="BA20" s="42" t="s">
        <v>245</v>
      </c>
      <c r="BB20" s="42" t="s">
        <v>245</v>
      </c>
      <c r="BC20" s="42" t="s">
        <v>245</v>
      </c>
      <c r="BD20" s="42" t="s">
        <v>117</v>
      </c>
      <c r="BE20" s="63">
        <v>45.05</v>
      </c>
      <c r="BF20" s="63">
        <v>0</v>
      </c>
      <c r="BG20" s="42" t="s">
        <v>82</v>
      </c>
      <c r="BH20" s="65">
        <v>0.7</v>
      </c>
      <c r="BJ20" s="38"/>
      <c r="BK20" s="38"/>
      <c r="BL20" s="32"/>
      <c r="BM20" s="38"/>
      <c r="BN20" s="38"/>
      <c r="BO20" s="38"/>
      <c r="BP20" s="38"/>
      <c r="BQ20" s="38"/>
      <c r="BR20" s="38"/>
      <c r="BS20" s="38"/>
      <c r="BT20" s="38"/>
      <c r="BU20" s="38"/>
      <c r="BV20" s="38"/>
      <c r="BW20" s="38"/>
      <c r="BX20" s="38"/>
      <c r="BY20" s="38"/>
      <c r="BZ20" s="38"/>
      <c r="CA20" s="38"/>
      <c r="CB20" s="38"/>
      <c r="CC20" s="38"/>
      <c r="CD20" s="48"/>
      <c r="CE20" s="38"/>
      <c r="CF20" s="38"/>
      <c r="CG20" s="38"/>
      <c r="CH20" s="38"/>
      <c r="CI20" s="38"/>
      <c r="CJ20" s="38"/>
      <c r="CK20" s="38"/>
      <c r="CL20" s="38"/>
      <c r="CM20" s="38"/>
      <c r="CN20" s="38"/>
      <c r="CO20" s="38"/>
      <c r="CP20" s="38"/>
      <c r="CQ20" s="38"/>
      <c r="CR20" s="38"/>
      <c r="CS20" s="38"/>
      <c r="CT20" s="38"/>
      <c r="CU20" s="38"/>
      <c r="CV20" s="38"/>
      <c r="CW20" s="38"/>
      <c r="CX20" s="38"/>
    </row>
    <row r="21" spans="1:102" s="4" customFormat="1" ht="30" customHeight="1" thickBot="1" x14ac:dyDescent="0.3">
      <c r="A21" s="190" t="s">
        <v>201</v>
      </c>
      <c r="B21" s="191"/>
      <c r="C21" s="191"/>
      <c r="D21" s="192"/>
      <c r="I21" s="163" t="s">
        <v>159</v>
      </c>
      <c r="J21" s="164"/>
      <c r="K21" s="164"/>
      <c r="L21" s="164"/>
      <c r="M21" s="164"/>
      <c r="N21" s="164"/>
      <c r="O21" s="164"/>
      <c r="P21" s="165"/>
      <c r="Q21" s="172">
        <f>CHOOSE(AD3,AQ4,AR4,MAX(AQ4,AR4))</f>
        <v>0.08</v>
      </c>
      <c r="R21" s="173"/>
      <c r="S21" s="174"/>
      <c r="T21" s="157">
        <f>CHOOSE(AF3,AI13,AK13,AM13,"-")</f>
        <v>0.87</v>
      </c>
      <c r="U21" s="158"/>
      <c r="V21" s="159"/>
      <c r="W21" s="157" t="str">
        <f>IF(T21="-","-",(IF(T21&gt;=Q21,"適合","不適合")))</f>
        <v>適合</v>
      </c>
      <c r="X21" s="158"/>
      <c r="Y21" s="158"/>
      <c r="Z21" s="159"/>
      <c r="AN21" s="67"/>
      <c r="AP21" s="67"/>
      <c r="AQ21" s="67"/>
      <c r="AR21" s="67"/>
      <c r="AT21" s="67"/>
      <c r="AV21" s="178" t="s">
        <v>231</v>
      </c>
      <c r="AW21" s="42" t="s">
        <v>237</v>
      </c>
      <c r="AX21" s="178" t="s">
        <v>102</v>
      </c>
      <c r="AY21" s="182">
        <v>0</v>
      </c>
      <c r="AZ21" s="178" t="s">
        <v>119</v>
      </c>
      <c r="BA21" s="183">
        <v>0</v>
      </c>
      <c r="BB21" s="178" t="s">
        <v>118</v>
      </c>
      <c r="BC21" s="183">
        <v>0</v>
      </c>
      <c r="BD21" s="42" t="s">
        <v>120</v>
      </c>
      <c r="BE21" s="63">
        <v>0</v>
      </c>
      <c r="BF21" s="63">
        <v>5.3</v>
      </c>
      <c r="BG21" s="178" t="s">
        <v>86</v>
      </c>
      <c r="BH21" s="262">
        <v>1</v>
      </c>
      <c r="BJ21" s="38"/>
      <c r="BK21" s="38"/>
      <c r="BL21" s="32"/>
      <c r="BM21" s="38"/>
      <c r="BN21" s="38"/>
      <c r="BO21" s="38"/>
      <c r="BP21" s="38"/>
      <c r="BQ21" s="38"/>
      <c r="BR21" s="38"/>
      <c r="BS21" s="38"/>
      <c r="BT21" s="38"/>
      <c r="BU21" s="38"/>
      <c r="BV21" s="38"/>
      <c r="BW21" s="38"/>
      <c r="BX21" s="38"/>
      <c r="BY21" s="38"/>
      <c r="BZ21" s="38"/>
      <c r="CA21" s="38"/>
      <c r="CB21" s="38"/>
      <c r="CC21" s="38"/>
      <c r="CD21" s="48"/>
      <c r="CE21" s="38"/>
      <c r="CF21" s="38"/>
      <c r="CG21" s="38"/>
      <c r="CH21" s="38"/>
      <c r="CI21" s="38"/>
      <c r="CJ21" s="38"/>
      <c r="CK21" s="38"/>
      <c r="CL21" s="38"/>
      <c r="CM21" s="38"/>
      <c r="CN21" s="38"/>
      <c r="CO21" s="38"/>
      <c r="CP21" s="38"/>
      <c r="CQ21" s="38"/>
      <c r="CR21" s="38"/>
      <c r="CS21" s="38"/>
      <c r="CT21" s="38"/>
      <c r="CU21" s="38"/>
      <c r="CV21" s="38"/>
      <c r="CW21" s="38"/>
      <c r="CX21" s="38"/>
    </row>
    <row r="22" spans="1:102" s="4" customFormat="1" ht="30" customHeight="1" x14ac:dyDescent="0.25">
      <c r="I22" s="184" t="s">
        <v>157</v>
      </c>
      <c r="J22" s="185"/>
      <c r="K22" s="185"/>
      <c r="L22" s="185"/>
      <c r="M22" s="185"/>
      <c r="N22" s="185"/>
      <c r="O22" s="185"/>
      <c r="P22" s="186"/>
      <c r="Q22" s="148">
        <f>CHOOSE(AD3,AQ5,AR5,IF(Q21=AQ4,AQ5,AR5))</f>
        <v>0</v>
      </c>
      <c r="R22" s="149"/>
      <c r="S22" s="150"/>
      <c r="T22" s="148">
        <f>CHOOSE(AF3,AJ13,AL13,AN13,"-")</f>
        <v>2.8</v>
      </c>
      <c r="U22" s="149"/>
      <c r="V22" s="150"/>
      <c r="W22" s="154" t="str">
        <f>IF(T22="-","-",(IF(T22&gt;=Q22,"適合","不適合")))</f>
        <v>適合</v>
      </c>
      <c r="X22" s="155"/>
      <c r="Y22" s="155"/>
      <c r="Z22" s="156"/>
      <c r="AD22" s="67"/>
      <c r="AL22" s="67"/>
      <c r="AM22" s="67"/>
      <c r="AN22" s="67"/>
      <c r="AP22" s="67"/>
      <c r="AQ22" s="67"/>
      <c r="AR22" s="67"/>
      <c r="AT22" s="67"/>
      <c r="AV22" s="181"/>
      <c r="AW22" s="66" t="s">
        <v>238</v>
      </c>
      <c r="AX22" s="181"/>
      <c r="AY22" s="179"/>
      <c r="AZ22" s="181"/>
      <c r="BA22" s="181"/>
      <c r="BB22" s="181"/>
      <c r="BC22" s="181"/>
      <c r="BD22" s="42" t="s">
        <v>122</v>
      </c>
      <c r="BE22" s="63">
        <v>0.91</v>
      </c>
      <c r="BF22" s="63">
        <v>1.48</v>
      </c>
      <c r="BG22" s="181"/>
      <c r="BH22" s="181"/>
      <c r="BJ22" s="38"/>
      <c r="BK22" s="38"/>
      <c r="BL22" s="32"/>
      <c r="BM22" s="38"/>
      <c r="BN22" s="38"/>
      <c r="BO22" s="38"/>
      <c r="BP22" s="38"/>
      <c r="BQ22" s="38"/>
      <c r="BR22" s="38"/>
      <c r="BS22" s="38"/>
      <c r="BT22" s="38"/>
      <c r="BU22" s="38"/>
      <c r="BV22" s="38"/>
      <c r="BW22" s="38"/>
      <c r="BX22" s="38"/>
      <c r="BY22" s="38"/>
      <c r="BZ22" s="38"/>
      <c r="CA22" s="38"/>
      <c r="CB22" s="38"/>
      <c r="CC22" s="38"/>
      <c r="CD22" s="48"/>
      <c r="CE22" s="38"/>
      <c r="CF22" s="38"/>
      <c r="CG22" s="38"/>
      <c r="CH22" s="38"/>
      <c r="CI22" s="38"/>
      <c r="CJ22" s="38"/>
      <c r="CK22" s="38"/>
      <c r="CL22" s="38"/>
      <c r="CM22" s="38"/>
      <c r="CN22" s="38"/>
      <c r="CO22" s="38"/>
      <c r="CP22" s="38"/>
      <c r="CQ22" s="38"/>
      <c r="CR22" s="38"/>
      <c r="CS22" s="38"/>
      <c r="CT22" s="38"/>
      <c r="CU22" s="38"/>
      <c r="CV22" s="38"/>
      <c r="CW22" s="38"/>
      <c r="CX22" s="38"/>
    </row>
    <row r="23" spans="1:102" s="4" customFormat="1" ht="30" customHeight="1" thickBot="1" x14ac:dyDescent="0.3">
      <c r="I23" s="187" t="s">
        <v>158</v>
      </c>
      <c r="J23" s="188"/>
      <c r="K23" s="188"/>
      <c r="L23" s="188"/>
      <c r="M23" s="188"/>
      <c r="N23" s="188"/>
      <c r="O23" s="188"/>
      <c r="P23" s="189"/>
      <c r="Q23" s="166">
        <f>CHOOSE(AD3,AQ6,AR6,IF(Q21=AQ4,AQ6,AR6))</f>
        <v>0</v>
      </c>
      <c r="R23" s="167"/>
      <c r="S23" s="168"/>
      <c r="T23" s="166" t="s">
        <v>52</v>
      </c>
      <c r="U23" s="167"/>
      <c r="V23" s="168"/>
      <c r="W23" s="151" t="s">
        <v>52</v>
      </c>
      <c r="X23" s="152"/>
      <c r="Y23" s="152"/>
      <c r="Z23" s="153"/>
      <c r="AD23" s="67"/>
      <c r="AL23" s="67"/>
      <c r="AM23" s="67"/>
      <c r="AN23" s="67"/>
      <c r="AP23" s="67"/>
      <c r="AQ23" s="67"/>
      <c r="AR23" s="67"/>
      <c r="AT23" s="67"/>
      <c r="AV23" s="181"/>
      <c r="AW23" s="66" t="s">
        <v>240</v>
      </c>
      <c r="AX23" s="181"/>
      <c r="AY23" s="179"/>
      <c r="AZ23" s="181"/>
      <c r="BA23" s="181"/>
      <c r="BB23" s="181"/>
      <c r="BC23" s="181"/>
      <c r="BD23" s="42" t="s">
        <v>123</v>
      </c>
      <c r="BE23" s="63">
        <v>0.91</v>
      </c>
      <c r="BF23" s="63">
        <v>4.62</v>
      </c>
      <c r="BG23" s="181"/>
      <c r="BH23" s="181"/>
      <c r="BJ23" s="38"/>
      <c r="BK23" s="38"/>
      <c r="BL23" s="32"/>
      <c r="BM23" s="38"/>
      <c r="BN23" s="38"/>
      <c r="BO23" s="38"/>
      <c r="BP23" s="38"/>
      <c r="BQ23" s="38"/>
      <c r="BR23" s="38"/>
      <c r="BS23" s="38"/>
      <c r="BT23" s="38"/>
      <c r="BU23" s="38"/>
      <c r="BV23" s="38"/>
      <c r="BW23" s="38"/>
      <c r="BX23" s="38"/>
      <c r="BY23" s="38"/>
      <c r="BZ23" s="38"/>
      <c r="CA23" s="38"/>
      <c r="CB23" s="38"/>
      <c r="CC23" s="38"/>
      <c r="CD23" s="48"/>
      <c r="CE23" s="38"/>
      <c r="CF23" s="38"/>
      <c r="CG23" s="38"/>
      <c r="CH23" s="38"/>
      <c r="CI23" s="38"/>
      <c r="CJ23" s="38"/>
      <c r="CK23" s="38"/>
      <c r="CL23" s="38"/>
      <c r="CM23" s="38"/>
      <c r="CN23" s="38"/>
      <c r="CO23" s="38"/>
      <c r="CP23" s="38"/>
      <c r="CQ23" s="38"/>
      <c r="CR23" s="38"/>
      <c r="CS23" s="38"/>
      <c r="CT23" s="38"/>
      <c r="CU23" s="38"/>
      <c r="CV23" s="38"/>
      <c r="CW23" s="38"/>
      <c r="CX23" s="38"/>
    </row>
    <row r="24" spans="1:102" s="4" customFormat="1" ht="30" customHeight="1" x14ac:dyDescent="0.25">
      <c r="N24" s="19"/>
      <c r="O24" s="19"/>
      <c r="P24" s="19"/>
      <c r="Q24" s="19"/>
      <c r="R24" s="19"/>
      <c r="S24" s="19"/>
      <c r="AD24" s="67"/>
      <c r="AL24" s="67"/>
      <c r="AM24" s="67"/>
      <c r="AN24" s="67"/>
      <c r="AP24" s="67"/>
      <c r="AQ24" s="67"/>
      <c r="AR24" s="67"/>
      <c r="AT24" s="67"/>
      <c r="AV24" s="181"/>
      <c r="AW24" s="66" t="s">
        <v>239</v>
      </c>
      <c r="AX24" s="181"/>
      <c r="AY24" s="179"/>
      <c r="AZ24" s="181"/>
      <c r="BA24" s="181"/>
      <c r="BB24" s="181"/>
      <c r="BC24" s="181"/>
      <c r="BD24" s="42" t="s">
        <v>124</v>
      </c>
      <c r="BE24" s="63">
        <v>0</v>
      </c>
      <c r="BF24" s="63">
        <v>2.4</v>
      </c>
      <c r="BG24" s="181"/>
      <c r="BH24" s="181"/>
      <c r="BJ24" s="38"/>
      <c r="BK24" s="38"/>
      <c r="BL24" s="32"/>
      <c r="BM24" s="38"/>
      <c r="BN24" s="38"/>
      <c r="BO24" s="38"/>
      <c r="BP24" s="38"/>
      <c r="BQ24" s="38"/>
      <c r="BR24" s="38"/>
      <c r="BS24" s="38"/>
      <c r="BT24" s="38"/>
      <c r="BU24" s="38"/>
      <c r="BV24" s="38"/>
      <c r="BW24" s="38"/>
      <c r="BX24" s="38"/>
      <c r="BY24" s="38"/>
      <c r="BZ24" s="38"/>
      <c r="CA24" s="38"/>
      <c r="CB24" s="38"/>
      <c r="CC24" s="38"/>
      <c r="CD24" s="48"/>
      <c r="CE24" s="38"/>
      <c r="CF24" s="38"/>
      <c r="CG24" s="38"/>
      <c r="CH24" s="38"/>
      <c r="CI24" s="38"/>
      <c r="CJ24" s="38"/>
      <c r="CK24" s="38"/>
      <c r="CL24" s="38"/>
      <c r="CM24" s="38"/>
      <c r="CN24" s="38"/>
      <c r="CO24" s="38"/>
      <c r="CP24" s="38"/>
      <c r="CQ24" s="38"/>
      <c r="CR24" s="38"/>
      <c r="CS24" s="38"/>
      <c r="CT24" s="38"/>
      <c r="CU24" s="38"/>
      <c r="CV24" s="38"/>
      <c r="CW24" s="38"/>
      <c r="CX24" s="38"/>
    </row>
    <row r="25" spans="1:102" s="4" customFormat="1" ht="30" customHeight="1" x14ac:dyDescent="0.25">
      <c r="A25" s="22"/>
      <c r="B25" s="23" t="s">
        <v>266</v>
      </c>
      <c r="C25" s="29"/>
      <c r="D25" s="29"/>
      <c r="E25" s="29"/>
      <c r="F25" s="29"/>
      <c r="G25" s="29"/>
      <c r="H25" s="29"/>
      <c r="I25" s="29"/>
      <c r="J25" s="29"/>
      <c r="K25" s="29"/>
      <c r="L25" s="29"/>
      <c r="M25" s="29"/>
      <c r="N25" s="29"/>
      <c r="O25" s="29"/>
      <c r="P25" s="29"/>
      <c r="Q25" s="29"/>
      <c r="R25" s="29"/>
      <c r="S25" s="29"/>
      <c r="T25" s="29"/>
      <c r="U25" s="29"/>
      <c r="V25" s="29"/>
      <c r="W25" s="29"/>
      <c r="X25" s="29"/>
      <c r="Y25" s="29"/>
      <c r="Z25" s="29"/>
      <c r="AA25" s="78"/>
      <c r="AB25" s="24"/>
      <c r="AD25" s="67"/>
      <c r="AL25" s="67"/>
      <c r="AM25" s="67"/>
      <c r="AN25" s="67"/>
      <c r="AP25" s="67"/>
      <c r="AQ25" s="67"/>
      <c r="AR25" s="67"/>
      <c r="AT25" s="67"/>
      <c r="AV25" s="181"/>
      <c r="AW25" s="66" t="s">
        <v>242</v>
      </c>
      <c r="AX25" s="181"/>
      <c r="AY25" s="179"/>
      <c r="AZ25" s="181"/>
      <c r="BA25" s="181"/>
      <c r="BB25" s="181"/>
      <c r="BC25" s="181"/>
      <c r="BD25" s="42" t="s">
        <v>167</v>
      </c>
      <c r="BE25" s="63">
        <v>1.82</v>
      </c>
      <c r="BF25" s="63">
        <v>0</v>
      </c>
      <c r="BG25" s="42" t="s">
        <v>90</v>
      </c>
      <c r="BH25" s="65">
        <v>0.7</v>
      </c>
      <c r="BJ25" s="38"/>
      <c r="BK25" s="38"/>
      <c r="BL25" s="32"/>
      <c r="BM25" s="38"/>
      <c r="BN25" s="38"/>
      <c r="BO25" s="38"/>
      <c r="BP25" s="38"/>
      <c r="BQ25" s="38"/>
      <c r="BR25" s="38"/>
      <c r="BS25" s="38"/>
      <c r="BT25" s="38"/>
      <c r="BU25" s="38"/>
      <c r="BV25" s="38"/>
      <c r="BW25" s="38"/>
      <c r="BX25" s="38"/>
      <c r="BY25" s="38"/>
      <c r="BZ25" s="38"/>
      <c r="CA25" s="38"/>
      <c r="CB25" s="38"/>
      <c r="CC25" s="38"/>
      <c r="CD25" s="48"/>
      <c r="CE25" s="38"/>
      <c r="CF25" s="38"/>
      <c r="CG25" s="38"/>
      <c r="CH25" s="38"/>
      <c r="CI25" s="38"/>
      <c r="CJ25" s="38"/>
      <c r="CK25" s="38"/>
      <c r="CL25" s="38"/>
      <c r="CM25" s="38"/>
      <c r="CN25" s="38"/>
      <c r="CO25" s="38"/>
      <c r="CP25" s="38"/>
      <c r="CQ25" s="38"/>
      <c r="CR25" s="38"/>
      <c r="CS25" s="38"/>
      <c r="CT25" s="38"/>
      <c r="CU25" s="38"/>
      <c r="CV25" s="38"/>
      <c r="CW25" s="38"/>
      <c r="CX25" s="38"/>
    </row>
    <row r="26" spans="1:102" s="4" customFormat="1" ht="30" customHeight="1" x14ac:dyDescent="0.25">
      <c r="B26" s="25" t="s">
        <v>165</v>
      </c>
      <c r="C26" s="30"/>
      <c r="D26" s="30"/>
      <c r="E26" s="30"/>
      <c r="F26" s="19"/>
      <c r="G26" s="160" t="s">
        <v>181</v>
      </c>
      <c r="H26" s="161"/>
      <c r="I26" s="162"/>
      <c r="J26" s="30" t="s">
        <v>166</v>
      </c>
      <c r="K26" s="30"/>
      <c r="L26" s="30"/>
      <c r="M26" s="30"/>
      <c r="N26" s="30"/>
      <c r="O26" s="30"/>
      <c r="P26" s="30"/>
      <c r="Q26" s="30"/>
      <c r="R26" s="30"/>
      <c r="S26" s="30"/>
      <c r="T26" s="30"/>
      <c r="U26" s="30"/>
      <c r="V26" s="30"/>
      <c r="W26" s="30"/>
      <c r="X26" s="30"/>
      <c r="Y26" s="30"/>
      <c r="Z26" s="30"/>
      <c r="AA26" s="81"/>
      <c r="AB26" s="19"/>
      <c r="AD26" s="67"/>
      <c r="AF26" s="67"/>
      <c r="AH26" s="67"/>
      <c r="AI26" s="67"/>
      <c r="AJ26" s="67"/>
      <c r="AK26" s="67"/>
      <c r="AL26" s="67"/>
      <c r="AM26" s="67"/>
      <c r="AN26" s="67"/>
      <c r="AP26" s="67"/>
      <c r="AQ26" s="67"/>
      <c r="AR26" s="67"/>
      <c r="AT26" s="67"/>
      <c r="AV26" s="250" t="s">
        <v>232</v>
      </c>
      <c r="AW26" s="42" t="s">
        <v>237</v>
      </c>
      <c r="AX26" s="178" t="s">
        <v>178</v>
      </c>
      <c r="AY26" s="251">
        <v>0</v>
      </c>
      <c r="AZ26" s="178" t="s">
        <v>179</v>
      </c>
      <c r="BA26" s="183">
        <v>0</v>
      </c>
      <c r="BB26" s="178" t="s">
        <v>180</v>
      </c>
      <c r="BC26" s="183">
        <v>0</v>
      </c>
      <c r="BD26" s="42" t="s">
        <v>168</v>
      </c>
      <c r="BE26" s="63">
        <v>0</v>
      </c>
      <c r="BF26" s="63">
        <v>0</v>
      </c>
      <c r="BG26" s="178" t="s">
        <v>86</v>
      </c>
      <c r="BH26" s="262">
        <v>1</v>
      </c>
      <c r="BJ26" s="38"/>
      <c r="BK26" s="38"/>
      <c r="BL26" s="32"/>
      <c r="BM26" s="38"/>
      <c r="BN26" s="38"/>
      <c r="BO26" s="38"/>
      <c r="BP26" s="38"/>
      <c r="BQ26" s="38"/>
      <c r="BR26" s="38"/>
      <c r="BS26" s="38"/>
      <c r="BT26" s="38"/>
      <c r="BU26" s="38"/>
      <c r="BV26" s="38"/>
      <c r="BW26" s="38"/>
      <c r="BX26" s="38"/>
      <c r="BY26" s="38"/>
      <c r="BZ26" s="38"/>
      <c r="CA26" s="38"/>
      <c r="CB26" s="38"/>
      <c r="CC26" s="38"/>
      <c r="CD26" s="48"/>
      <c r="CE26" s="38"/>
      <c r="CF26" s="38"/>
      <c r="CG26" s="38"/>
      <c r="CH26" s="38"/>
      <c r="CI26" s="38"/>
      <c r="CJ26" s="38"/>
      <c r="CK26" s="38"/>
      <c r="CL26" s="38"/>
      <c r="CM26" s="38"/>
      <c r="CN26" s="38"/>
      <c r="CO26" s="38"/>
      <c r="CP26" s="38"/>
      <c r="CQ26" s="38"/>
      <c r="CR26" s="38"/>
      <c r="CS26" s="38"/>
      <c r="CT26" s="38"/>
      <c r="CU26" s="38"/>
      <c r="CV26" s="38"/>
      <c r="CW26" s="38"/>
      <c r="CX26" s="38"/>
    </row>
    <row r="27" spans="1:102" s="4" customFormat="1" ht="30" customHeight="1" x14ac:dyDescent="0.25">
      <c r="B27" s="270" t="s">
        <v>284</v>
      </c>
      <c r="C27" s="26"/>
      <c r="D27" s="26"/>
      <c r="E27" s="26"/>
      <c r="F27" s="79"/>
      <c r="G27" s="79"/>
      <c r="H27" s="79"/>
      <c r="I27" s="82"/>
      <c r="J27" s="26"/>
      <c r="K27" s="26"/>
      <c r="L27" s="26"/>
      <c r="M27" s="26"/>
      <c r="N27" s="26"/>
      <c r="O27" s="26"/>
      <c r="P27" s="26"/>
      <c r="Q27" s="26"/>
      <c r="R27" s="26"/>
      <c r="S27" s="26"/>
      <c r="T27" s="26"/>
      <c r="U27" s="26"/>
      <c r="V27" s="26"/>
      <c r="W27" s="26"/>
      <c r="X27" s="26"/>
      <c r="Y27" s="26"/>
      <c r="Z27" s="26"/>
      <c r="AA27" s="80"/>
      <c r="AB27" s="19"/>
      <c r="AD27" s="67"/>
      <c r="AF27" s="67"/>
      <c r="AH27" s="67"/>
      <c r="AI27" s="67"/>
      <c r="AJ27" s="67"/>
      <c r="AK27" s="67"/>
      <c r="AL27" s="67"/>
      <c r="AM27" s="67"/>
      <c r="AN27" s="67"/>
      <c r="AP27" s="67"/>
      <c r="AQ27" s="67"/>
      <c r="AR27" s="67"/>
      <c r="AT27" s="67"/>
      <c r="AV27" s="250"/>
      <c r="AW27" s="66" t="s">
        <v>238</v>
      </c>
      <c r="AX27" s="178"/>
      <c r="AY27" s="252"/>
      <c r="AZ27" s="178"/>
      <c r="BA27" s="183"/>
      <c r="BB27" s="178"/>
      <c r="BC27" s="183"/>
      <c r="BD27" s="42" t="s">
        <v>271</v>
      </c>
      <c r="BE27" s="63">
        <v>0.33</v>
      </c>
      <c r="BF27" s="63">
        <v>0.33</v>
      </c>
      <c r="BG27" s="178"/>
      <c r="BH27" s="262"/>
      <c r="BJ27" s="38"/>
      <c r="BK27" s="38"/>
      <c r="BL27" s="32"/>
      <c r="BM27" s="38"/>
      <c r="BN27" s="38"/>
      <c r="BO27" s="38"/>
      <c r="BP27" s="38"/>
      <c r="BQ27" s="38"/>
      <c r="BR27" s="38"/>
      <c r="BS27" s="38"/>
      <c r="BT27" s="38"/>
      <c r="BU27" s="38"/>
      <c r="BV27" s="38"/>
      <c r="BW27" s="38"/>
      <c r="BX27" s="38"/>
      <c r="BY27" s="38"/>
      <c r="BZ27" s="38"/>
      <c r="CA27" s="38"/>
      <c r="CB27" s="38"/>
      <c r="CC27" s="38"/>
      <c r="CD27" s="48"/>
      <c r="CE27" s="38"/>
      <c r="CF27" s="38"/>
      <c r="CG27" s="38"/>
      <c r="CH27" s="38"/>
      <c r="CI27" s="38"/>
      <c r="CJ27" s="38"/>
      <c r="CK27" s="38"/>
      <c r="CL27" s="38"/>
      <c r="CM27" s="38"/>
      <c r="CN27" s="38"/>
      <c r="CO27" s="38"/>
      <c r="CP27" s="38"/>
      <c r="CQ27" s="38"/>
      <c r="CR27" s="38"/>
      <c r="CS27" s="38"/>
      <c r="CT27" s="38"/>
      <c r="CU27" s="38"/>
      <c r="CV27" s="38"/>
      <c r="CW27" s="38"/>
      <c r="CX27" s="38"/>
    </row>
    <row r="28" spans="1:102" s="4" customFormat="1" ht="30" customHeight="1" x14ac:dyDescent="0.25">
      <c r="AD28" s="67"/>
      <c r="AF28" s="67"/>
      <c r="AH28" s="67"/>
      <c r="AI28" s="67"/>
      <c r="AJ28" s="67"/>
      <c r="AK28" s="67"/>
      <c r="AL28" s="67"/>
      <c r="AM28" s="67"/>
      <c r="AN28" s="67"/>
      <c r="AP28" s="67"/>
      <c r="AQ28" s="67"/>
      <c r="AR28" s="67"/>
      <c r="AT28" s="67"/>
      <c r="AV28" s="181"/>
      <c r="AW28" s="66" t="s">
        <v>240</v>
      </c>
      <c r="AX28" s="181"/>
      <c r="AY28" s="254"/>
      <c r="AZ28" s="181"/>
      <c r="BA28" s="181"/>
      <c r="BB28" s="181"/>
      <c r="BC28" s="181"/>
      <c r="BD28" s="42" t="s">
        <v>169</v>
      </c>
      <c r="BE28" s="63">
        <v>0.25</v>
      </c>
      <c r="BF28" s="63">
        <v>0.25</v>
      </c>
      <c r="BG28" s="181"/>
      <c r="BH28" s="181"/>
      <c r="BJ28" s="38"/>
      <c r="BK28" s="38"/>
      <c r="BL28" s="32"/>
      <c r="BM28" s="38"/>
      <c r="BN28" s="38"/>
      <c r="BO28" s="38"/>
      <c r="BP28" s="38"/>
      <c r="BQ28" s="38"/>
      <c r="BR28" s="38"/>
      <c r="BS28" s="38"/>
      <c r="BT28" s="38"/>
      <c r="BU28" s="38"/>
      <c r="BV28" s="38"/>
      <c r="BW28" s="38"/>
      <c r="BX28" s="38"/>
      <c r="BY28" s="38"/>
      <c r="BZ28" s="38"/>
      <c r="CA28" s="38"/>
      <c r="CB28" s="38"/>
      <c r="CC28" s="38"/>
      <c r="CD28" s="48"/>
      <c r="CE28" s="38"/>
      <c r="CF28" s="38"/>
      <c r="CG28" s="38"/>
      <c r="CH28" s="38"/>
      <c r="CI28" s="38"/>
      <c r="CJ28" s="38"/>
      <c r="CK28" s="38"/>
      <c r="CL28" s="38"/>
      <c r="CM28" s="38"/>
      <c r="CN28" s="38"/>
      <c r="CO28" s="38"/>
      <c r="CP28" s="38"/>
      <c r="CQ28" s="38"/>
      <c r="CR28" s="38"/>
      <c r="CS28" s="38"/>
      <c r="CT28" s="38"/>
      <c r="CU28" s="38"/>
      <c r="CV28" s="38"/>
      <c r="CW28" s="38"/>
      <c r="CX28" s="38"/>
    </row>
    <row r="29" spans="1:102" s="4" customFormat="1" ht="30" customHeight="1" x14ac:dyDescent="0.25">
      <c r="A29" s="21" t="s">
        <v>150</v>
      </c>
      <c r="AD29" s="67"/>
      <c r="AF29" s="67"/>
      <c r="AH29" s="67"/>
      <c r="AI29" s="67"/>
      <c r="AJ29" s="67"/>
      <c r="AK29" s="67"/>
      <c r="AL29" s="67"/>
      <c r="AM29" s="67"/>
      <c r="AN29" s="67"/>
      <c r="AP29" s="67"/>
      <c r="AQ29" s="67"/>
      <c r="AR29" s="67"/>
      <c r="AT29" s="67"/>
      <c r="AV29" s="181"/>
      <c r="AW29" s="66" t="s">
        <v>239</v>
      </c>
      <c r="AX29" s="181"/>
      <c r="AY29" s="254"/>
      <c r="AZ29" s="181"/>
      <c r="BA29" s="181"/>
      <c r="BB29" s="181"/>
      <c r="BC29" s="181"/>
      <c r="BD29" s="42" t="s">
        <v>170</v>
      </c>
      <c r="BE29" s="63">
        <v>0</v>
      </c>
      <c r="BF29" s="63">
        <v>0</v>
      </c>
      <c r="BG29" s="181"/>
      <c r="BH29" s="181"/>
      <c r="BJ29" s="38"/>
      <c r="BK29" s="38"/>
      <c r="BL29" s="32"/>
      <c r="BM29" s="38"/>
      <c r="BN29" s="38"/>
      <c r="BO29" s="38"/>
      <c r="BP29" s="38"/>
      <c r="BQ29" s="38"/>
      <c r="BR29" s="38"/>
      <c r="BS29" s="38"/>
      <c r="BT29" s="38"/>
      <c r="BU29" s="38"/>
      <c r="BV29" s="38"/>
      <c r="BW29" s="38"/>
      <c r="BX29" s="38"/>
      <c r="BY29" s="38"/>
      <c r="BZ29" s="38"/>
      <c r="CA29" s="38"/>
      <c r="CB29" s="38"/>
      <c r="CC29" s="38"/>
      <c r="CD29" s="48"/>
      <c r="CE29" s="38"/>
      <c r="CF29" s="38"/>
      <c r="CG29" s="38"/>
      <c r="CH29" s="38"/>
      <c r="CI29" s="38"/>
      <c r="CJ29" s="38"/>
      <c r="CK29" s="38"/>
      <c r="CL29" s="38"/>
      <c r="CM29" s="38"/>
      <c r="CN29" s="38"/>
      <c r="CO29" s="38"/>
      <c r="CP29" s="38"/>
      <c r="CQ29" s="38"/>
      <c r="CR29" s="38"/>
      <c r="CS29" s="38"/>
      <c r="CT29" s="38"/>
      <c r="CU29" s="38"/>
      <c r="CV29" s="38"/>
      <c r="CW29" s="38"/>
      <c r="CX29" s="38"/>
    </row>
    <row r="30" spans="1:102" s="4" customFormat="1" ht="30" customHeight="1" x14ac:dyDescent="0.25">
      <c r="A30" s="147" t="s">
        <v>151</v>
      </c>
      <c r="B30" s="147"/>
      <c r="C30" s="147"/>
      <c r="D30" s="147" t="s">
        <v>162</v>
      </c>
      <c r="E30" s="147"/>
      <c r="F30" s="147"/>
      <c r="G30" s="147"/>
      <c r="H30" s="147"/>
      <c r="I30" s="147"/>
      <c r="J30" s="147"/>
      <c r="K30" s="147"/>
      <c r="AD30" s="67"/>
      <c r="AF30" s="67"/>
      <c r="AH30" s="67"/>
      <c r="AI30" s="67"/>
      <c r="AJ30" s="67"/>
      <c r="AK30" s="67"/>
      <c r="AL30" s="67"/>
      <c r="AM30" s="67"/>
      <c r="AN30" s="67"/>
      <c r="AP30" s="67"/>
      <c r="AQ30" s="67"/>
      <c r="AR30" s="67"/>
      <c r="AT30" s="67"/>
      <c r="AV30" s="181"/>
      <c r="AW30" s="66" t="s">
        <v>242</v>
      </c>
      <c r="AX30" s="181"/>
      <c r="AY30" s="255"/>
      <c r="AZ30" s="181"/>
      <c r="BA30" s="181"/>
      <c r="BB30" s="181"/>
      <c r="BC30" s="181"/>
      <c r="BD30" s="42" t="s">
        <v>171</v>
      </c>
      <c r="BE30" s="63">
        <v>0.56999999999999995</v>
      </c>
      <c r="BF30" s="63">
        <v>0</v>
      </c>
      <c r="BG30" s="42" t="s">
        <v>90</v>
      </c>
      <c r="BH30" s="65">
        <v>0.7</v>
      </c>
      <c r="BJ30" s="38"/>
      <c r="BK30" s="38"/>
      <c r="BL30" s="32"/>
      <c r="BM30" s="38"/>
      <c r="BN30" s="38"/>
      <c r="BO30" s="38"/>
      <c r="BP30" s="38"/>
      <c r="BQ30" s="38"/>
      <c r="BR30" s="38"/>
      <c r="BS30" s="38"/>
      <c r="BT30" s="38"/>
      <c r="BU30" s="38"/>
      <c r="BV30" s="38"/>
      <c r="BW30" s="38"/>
      <c r="BX30" s="38"/>
      <c r="BY30" s="38"/>
      <c r="BZ30" s="38"/>
      <c r="CA30" s="38"/>
      <c r="CB30" s="38"/>
      <c r="CC30" s="38"/>
      <c r="CD30" s="48"/>
      <c r="CE30" s="38"/>
      <c r="CF30" s="38"/>
      <c r="CG30" s="38"/>
      <c r="CH30" s="38"/>
      <c r="CI30" s="38"/>
      <c r="CJ30" s="38"/>
      <c r="CK30" s="38"/>
      <c r="CL30" s="38"/>
      <c r="CM30" s="38"/>
      <c r="CN30" s="38"/>
      <c r="CO30" s="38"/>
      <c r="CP30" s="38"/>
      <c r="CQ30" s="38"/>
      <c r="CR30" s="38"/>
      <c r="CS30" s="38"/>
      <c r="CT30" s="38"/>
      <c r="CU30" s="38"/>
      <c r="CV30" s="38"/>
      <c r="CW30" s="38"/>
      <c r="CX30" s="38"/>
    </row>
    <row r="31" spans="1:102" s="4" customFormat="1" ht="30" customHeight="1" x14ac:dyDescent="0.25">
      <c r="A31" s="147" t="s">
        <v>152</v>
      </c>
      <c r="B31" s="147"/>
      <c r="C31" s="147"/>
      <c r="D31" s="147" t="s">
        <v>153</v>
      </c>
      <c r="E31" s="147"/>
      <c r="F31" s="147"/>
      <c r="G31" s="147"/>
      <c r="H31" s="147"/>
      <c r="I31" s="147"/>
      <c r="J31" s="147"/>
      <c r="K31" s="147"/>
      <c r="AD31" s="67"/>
      <c r="AF31" s="67"/>
      <c r="AH31" s="67"/>
      <c r="AI31" s="67"/>
      <c r="AJ31" s="67"/>
      <c r="AK31" s="67"/>
      <c r="AL31" s="67"/>
      <c r="AM31" s="67"/>
      <c r="AN31" s="67"/>
      <c r="AP31" s="67"/>
      <c r="AQ31" s="67"/>
      <c r="AR31" s="67"/>
      <c r="AT31" s="67"/>
      <c r="AV31" s="250" t="s">
        <v>233</v>
      </c>
      <c r="AW31" s="42" t="s">
        <v>237</v>
      </c>
      <c r="AX31" s="178" t="s">
        <v>106</v>
      </c>
      <c r="AY31" s="251">
        <f>IF(AT4,Y15,AT8)</f>
        <v>1.8</v>
      </c>
      <c r="AZ31" s="178" t="s">
        <v>246</v>
      </c>
      <c r="BA31" s="178" t="s">
        <v>246</v>
      </c>
      <c r="BB31" s="178" t="s">
        <v>246</v>
      </c>
      <c r="BC31" s="178" t="s">
        <v>246</v>
      </c>
      <c r="BD31" s="42" t="s">
        <v>125</v>
      </c>
      <c r="BE31" s="63">
        <v>0</v>
      </c>
      <c r="BF31" s="63">
        <v>10.61</v>
      </c>
      <c r="BG31" s="178" t="s">
        <v>95</v>
      </c>
      <c r="BH31" s="262">
        <v>1</v>
      </c>
      <c r="BJ31" s="38"/>
      <c r="BK31" s="38"/>
      <c r="BL31" s="32"/>
      <c r="BM31" s="38"/>
      <c r="BN31" s="38"/>
      <c r="BO31" s="38"/>
      <c r="BP31" s="38"/>
      <c r="BQ31" s="38"/>
      <c r="BR31" s="38"/>
      <c r="BS31" s="38"/>
      <c r="BT31" s="38"/>
      <c r="BU31" s="38"/>
      <c r="BV31" s="38"/>
      <c r="BW31" s="38"/>
      <c r="BX31" s="38"/>
      <c r="BY31" s="38"/>
      <c r="BZ31" s="38"/>
      <c r="CA31" s="38"/>
      <c r="CB31" s="38"/>
      <c r="CC31" s="38"/>
      <c r="CD31" s="48"/>
      <c r="CE31" s="38"/>
      <c r="CF31" s="38"/>
      <c r="CG31" s="38"/>
      <c r="CH31" s="38"/>
      <c r="CI31" s="38"/>
      <c r="CJ31" s="38"/>
      <c r="CK31" s="38"/>
      <c r="CL31" s="38"/>
      <c r="CM31" s="38"/>
      <c r="CN31" s="38"/>
      <c r="CO31" s="38"/>
      <c r="CP31" s="38"/>
      <c r="CQ31" s="38"/>
      <c r="CR31" s="38"/>
      <c r="CS31" s="38"/>
      <c r="CT31" s="38"/>
      <c r="CU31" s="38"/>
      <c r="CV31" s="38"/>
      <c r="CW31" s="38"/>
      <c r="CX31" s="38"/>
    </row>
    <row r="32" spans="1:102" s="4" customFormat="1" ht="30" customHeight="1" x14ac:dyDescent="0.25">
      <c r="A32" s="147" t="s">
        <v>16</v>
      </c>
      <c r="B32" s="147"/>
      <c r="C32" s="147"/>
      <c r="D32" s="147" t="s">
        <v>154</v>
      </c>
      <c r="E32" s="147"/>
      <c r="F32" s="147"/>
      <c r="G32" s="147"/>
      <c r="H32" s="147"/>
      <c r="I32" s="147"/>
      <c r="J32" s="147"/>
      <c r="K32" s="147"/>
      <c r="AD32" s="67"/>
      <c r="AF32" s="67"/>
      <c r="AH32" s="67"/>
      <c r="AI32" s="67"/>
      <c r="AJ32" s="67"/>
      <c r="AK32" s="67"/>
      <c r="AL32" s="67"/>
      <c r="AM32" s="67"/>
      <c r="AN32" s="67"/>
      <c r="AP32" s="67"/>
      <c r="AQ32" s="67"/>
      <c r="AR32" s="67"/>
      <c r="AT32" s="67"/>
      <c r="AV32" s="181"/>
      <c r="AW32" s="66" t="s">
        <v>238</v>
      </c>
      <c r="AX32" s="181"/>
      <c r="AY32" s="254"/>
      <c r="AZ32" s="181"/>
      <c r="BA32" s="181"/>
      <c r="BB32" s="181"/>
      <c r="BC32" s="181"/>
      <c r="BD32" s="42" t="s">
        <v>126</v>
      </c>
      <c r="BE32" s="63">
        <v>1.82</v>
      </c>
      <c r="BF32" s="63">
        <v>2.97</v>
      </c>
      <c r="BG32" s="181"/>
      <c r="BH32" s="181"/>
      <c r="BJ32" s="38"/>
      <c r="BK32" s="38"/>
      <c r="BL32" s="32"/>
      <c r="BM32" s="38"/>
      <c r="BN32" s="38"/>
      <c r="BO32" s="38"/>
      <c r="BP32" s="38"/>
      <c r="BQ32" s="38"/>
      <c r="BR32" s="38"/>
      <c r="BS32" s="38"/>
      <c r="BT32" s="38"/>
      <c r="BU32" s="38"/>
      <c r="BV32" s="38"/>
      <c r="BW32" s="38"/>
      <c r="BX32" s="38"/>
      <c r="BY32" s="38"/>
      <c r="BZ32" s="38"/>
      <c r="CA32" s="38"/>
      <c r="CB32" s="38"/>
      <c r="CC32" s="38"/>
      <c r="CD32" s="48"/>
      <c r="CE32" s="38"/>
      <c r="CF32" s="38"/>
      <c r="CG32" s="38"/>
      <c r="CH32" s="38"/>
      <c r="CI32" s="38"/>
      <c r="CJ32" s="38"/>
      <c r="CK32" s="38"/>
      <c r="CL32" s="38"/>
      <c r="CM32" s="38"/>
      <c r="CN32" s="38"/>
      <c r="CO32" s="38"/>
      <c r="CP32" s="38"/>
      <c r="CQ32" s="38"/>
      <c r="CR32" s="38"/>
      <c r="CS32" s="38"/>
      <c r="CT32" s="38"/>
      <c r="CU32" s="38"/>
      <c r="CV32" s="38"/>
      <c r="CW32" s="38"/>
      <c r="CX32" s="38"/>
    </row>
    <row r="33" spans="1:102" s="4" customFormat="1" ht="30" customHeight="1" x14ac:dyDescent="0.25">
      <c r="A33" s="147" t="s">
        <v>155</v>
      </c>
      <c r="B33" s="147"/>
      <c r="C33" s="147"/>
      <c r="D33" s="147" t="s">
        <v>156</v>
      </c>
      <c r="E33" s="147"/>
      <c r="F33" s="147"/>
      <c r="G33" s="147"/>
      <c r="H33" s="147"/>
      <c r="I33" s="147"/>
      <c r="J33" s="147"/>
      <c r="K33" s="147"/>
      <c r="AD33" s="67"/>
      <c r="AF33" s="67"/>
      <c r="AH33" s="67"/>
      <c r="AI33" s="67"/>
      <c r="AJ33" s="67"/>
      <c r="AK33" s="67"/>
      <c r="AL33" s="67"/>
      <c r="AM33" s="67"/>
      <c r="AN33" s="67"/>
      <c r="AP33" s="67"/>
      <c r="AQ33" s="67"/>
      <c r="AR33" s="67"/>
      <c r="AT33" s="67"/>
      <c r="AV33" s="181"/>
      <c r="AW33" s="66" t="s">
        <v>240</v>
      </c>
      <c r="AX33" s="181"/>
      <c r="AY33" s="254"/>
      <c r="AZ33" s="181"/>
      <c r="BA33" s="181"/>
      <c r="BB33" s="181"/>
      <c r="BC33" s="181"/>
      <c r="BD33" s="42" t="s">
        <v>127</v>
      </c>
      <c r="BE33" s="63">
        <v>1.82</v>
      </c>
      <c r="BF33" s="63">
        <v>9.24</v>
      </c>
      <c r="BG33" s="181"/>
      <c r="BH33" s="181"/>
      <c r="BJ33" s="38"/>
      <c r="BK33" s="38"/>
      <c r="BL33" s="32"/>
      <c r="BM33" s="38"/>
      <c r="BN33" s="38"/>
      <c r="BO33" s="38"/>
      <c r="BP33" s="38"/>
      <c r="BQ33" s="38"/>
      <c r="BR33" s="38"/>
      <c r="BS33" s="38"/>
      <c r="BT33" s="38"/>
      <c r="BU33" s="38"/>
      <c r="BV33" s="38"/>
      <c r="BW33" s="38"/>
      <c r="BX33" s="38"/>
      <c r="BY33" s="38"/>
      <c r="BZ33" s="38"/>
      <c r="CA33" s="38"/>
      <c r="CB33" s="38"/>
      <c r="CC33" s="38"/>
      <c r="CD33" s="48"/>
      <c r="CE33" s="38"/>
      <c r="CF33" s="38"/>
      <c r="CG33" s="38"/>
      <c r="CH33" s="38"/>
      <c r="CI33" s="38"/>
      <c r="CJ33" s="38"/>
      <c r="CK33" s="38"/>
      <c r="CL33" s="38"/>
      <c r="CM33" s="38"/>
      <c r="CN33" s="38"/>
      <c r="CO33" s="38"/>
      <c r="CP33" s="38"/>
      <c r="CQ33" s="38"/>
      <c r="CR33" s="38"/>
      <c r="CS33" s="38"/>
      <c r="CT33" s="38"/>
      <c r="CU33" s="38"/>
      <c r="CV33" s="38"/>
      <c r="CW33" s="38"/>
      <c r="CX33" s="38"/>
    </row>
    <row r="34" spans="1:102" s="4" customFormat="1" ht="30" customHeight="1" x14ac:dyDescent="0.25">
      <c r="AD34" s="67"/>
      <c r="AF34" s="67"/>
      <c r="AH34" s="67"/>
      <c r="AI34" s="67"/>
      <c r="AJ34" s="67"/>
      <c r="AK34" s="67"/>
      <c r="AL34" s="67"/>
      <c r="AM34" s="67"/>
      <c r="AN34" s="67"/>
      <c r="AP34" s="67"/>
      <c r="AQ34" s="67"/>
      <c r="AR34" s="67"/>
      <c r="AT34" s="67"/>
      <c r="AV34" s="181"/>
      <c r="AW34" s="66" t="s">
        <v>239</v>
      </c>
      <c r="AX34" s="181"/>
      <c r="AY34" s="254"/>
      <c r="AZ34" s="181"/>
      <c r="BA34" s="181"/>
      <c r="BB34" s="181"/>
      <c r="BC34" s="181"/>
      <c r="BD34" s="42" t="s">
        <v>128</v>
      </c>
      <c r="BE34" s="63">
        <v>0</v>
      </c>
      <c r="BF34" s="63">
        <v>4.79</v>
      </c>
      <c r="BG34" s="181"/>
      <c r="BH34" s="181"/>
      <c r="BJ34" s="38"/>
      <c r="BK34" s="38"/>
      <c r="BL34" s="32"/>
      <c r="BM34" s="38"/>
      <c r="BN34" s="38"/>
      <c r="BO34" s="38"/>
      <c r="BP34" s="38"/>
      <c r="BQ34" s="38"/>
      <c r="BR34" s="38"/>
      <c r="BS34" s="38"/>
      <c r="BT34" s="38"/>
      <c r="BU34" s="38"/>
      <c r="BV34" s="38"/>
      <c r="BW34" s="38"/>
      <c r="BX34" s="38"/>
      <c r="BY34" s="38"/>
      <c r="BZ34" s="38"/>
      <c r="CA34" s="38"/>
      <c r="CB34" s="38"/>
      <c r="CC34" s="38"/>
      <c r="CD34" s="48"/>
      <c r="CE34" s="38"/>
      <c r="CF34" s="38"/>
      <c r="CG34" s="38"/>
      <c r="CH34" s="38"/>
      <c r="CI34" s="38"/>
      <c r="CJ34" s="38"/>
      <c r="CK34" s="38"/>
      <c r="CL34" s="38"/>
      <c r="CM34" s="38"/>
      <c r="CN34" s="38"/>
      <c r="CO34" s="38"/>
      <c r="CP34" s="38"/>
      <c r="CQ34" s="38"/>
      <c r="CR34" s="38"/>
      <c r="CS34" s="38"/>
      <c r="CT34" s="38"/>
      <c r="CU34" s="38"/>
      <c r="CV34" s="38"/>
      <c r="CW34" s="38"/>
      <c r="CX34" s="38"/>
    </row>
    <row r="35" spans="1:102" s="4" customFormat="1" ht="30" customHeight="1" x14ac:dyDescent="0.25">
      <c r="AD35" s="67"/>
      <c r="AF35" s="67"/>
      <c r="AH35" s="67"/>
      <c r="AI35" s="67"/>
      <c r="AJ35" s="67"/>
      <c r="AK35" s="67"/>
      <c r="AL35" s="67"/>
      <c r="AM35" s="67"/>
      <c r="AN35" s="67"/>
      <c r="AP35" s="67"/>
      <c r="AQ35" s="67"/>
      <c r="AR35" s="67"/>
      <c r="AT35" s="67"/>
      <c r="AV35" s="181"/>
      <c r="AW35" s="66" t="s">
        <v>242</v>
      </c>
      <c r="AX35" s="181"/>
      <c r="AY35" s="255"/>
      <c r="AZ35" s="181"/>
      <c r="BA35" s="181"/>
      <c r="BB35" s="181"/>
      <c r="BC35" s="181"/>
      <c r="BD35" s="42" t="s">
        <v>129</v>
      </c>
      <c r="BE35" s="63">
        <v>3.64</v>
      </c>
      <c r="BF35" s="63">
        <v>0</v>
      </c>
      <c r="BG35" s="42" t="s">
        <v>100</v>
      </c>
      <c r="BH35" s="65">
        <v>0.7</v>
      </c>
      <c r="BJ35" s="38"/>
      <c r="BK35" s="38"/>
      <c r="BL35" s="32"/>
      <c r="BM35" s="38"/>
      <c r="BN35" s="38"/>
      <c r="BO35" s="38"/>
      <c r="BP35" s="38"/>
      <c r="BQ35" s="38"/>
      <c r="BR35" s="38"/>
      <c r="BS35" s="38"/>
      <c r="BT35" s="38"/>
      <c r="BU35" s="38"/>
      <c r="BV35" s="38"/>
      <c r="BW35" s="38"/>
      <c r="BX35" s="38"/>
      <c r="BY35" s="38"/>
      <c r="BZ35" s="38"/>
      <c r="CA35" s="38"/>
      <c r="CB35" s="38"/>
      <c r="CC35" s="38"/>
      <c r="CD35" s="48"/>
      <c r="CE35" s="38"/>
      <c r="CF35" s="38"/>
      <c r="CG35" s="38"/>
      <c r="CH35" s="38"/>
      <c r="CI35" s="38"/>
      <c r="CJ35" s="38"/>
      <c r="CK35" s="38"/>
      <c r="CL35" s="38"/>
      <c r="CM35" s="38"/>
      <c r="CN35" s="38"/>
      <c r="CO35" s="38"/>
      <c r="CP35" s="38"/>
      <c r="CQ35" s="38"/>
      <c r="CR35" s="38"/>
      <c r="CS35" s="38"/>
      <c r="CT35" s="38"/>
      <c r="CU35" s="38"/>
      <c r="CV35" s="38"/>
      <c r="CW35" s="38"/>
      <c r="CX35" s="38"/>
    </row>
    <row r="36" spans="1:102" s="4" customFormat="1" ht="30" customHeight="1" x14ac:dyDescent="0.25">
      <c r="AD36" s="67"/>
      <c r="AF36" s="67"/>
      <c r="AH36" s="67"/>
      <c r="AI36" s="67"/>
      <c r="AJ36" s="67"/>
      <c r="AK36" s="67"/>
      <c r="AL36" s="67"/>
      <c r="AM36" s="67"/>
      <c r="AN36" s="67"/>
      <c r="AP36" s="67"/>
      <c r="AQ36" s="67"/>
      <c r="AR36" s="67"/>
      <c r="AT36" s="67"/>
      <c r="AV36" s="250" t="s">
        <v>234</v>
      </c>
      <c r="AW36" s="42" t="s">
        <v>237</v>
      </c>
      <c r="AX36" s="178" t="s">
        <v>177</v>
      </c>
      <c r="AY36" s="251">
        <f>IF(AT4,Y16,AT8)</f>
        <v>1.8</v>
      </c>
      <c r="AZ36" s="178" t="s">
        <v>246</v>
      </c>
      <c r="BA36" s="178" t="s">
        <v>246</v>
      </c>
      <c r="BB36" s="178" t="s">
        <v>246</v>
      </c>
      <c r="BC36" s="178" t="s">
        <v>246</v>
      </c>
      <c r="BD36" s="42" t="s">
        <v>172</v>
      </c>
      <c r="BE36" s="63">
        <v>0</v>
      </c>
      <c r="BF36" s="63">
        <v>0</v>
      </c>
      <c r="BG36" s="178" t="s">
        <v>95</v>
      </c>
      <c r="BH36" s="262">
        <v>1</v>
      </c>
      <c r="BJ36" s="38"/>
      <c r="BK36" s="38"/>
      <c r="BL36" s="32"/>
      <c r="BM36" s="38"/>
      <c r="BN36" s="38"/>
      <c r="BO36" s="38"/>
      <c r="BP36" s="38"/>
      <c r="BQ36" s="38"/>
      <c r="BR36" s="38"/>
      <c r="BS36" s="38"/>
      <c r="BT36" s="38"/>
      <c r="BU36" s="38"/>
      <c r="BV36" s="38"/>
      <c r="BW36" s="38"/>
      <c r="BX36" s="38"/>
      <c r="BY36" s="38"/>
      <c r="BZ36" s="38"/>
      <c r="CA36" s="38"/>
      <c r="CB36" s="38"/>
      <c r="CC36" s="38"/>
      <c r="CD36" s="48"/>
      <c r="CE36" s="38"/>
      <c r="CF36" s="38"/>
      <c r="CG36" s="38"/>
      <c r="CH36" s="38"/>
      <c r="CI36" s="38"/>
      <c r="CJ36" s="38"/>
      <c r="CK36" s="38"/>
      <c r="CL36" s="38"/>
      <c r="CM36" s="38"/>
      <c r="CN36" s="38"/>
      <c r="CO36" s="38"/>
      <c r="CP36" s="38"/>
      <c r="CQ36" s="38"/>
      <c r="CR36" s="38"/>
      <c r="CS36" s="38"/>
      <c r="CT36" s="38"/>
      <c r="CU36" s="38"/>
      <c r="CV36" s="38"/>
      <c r="CW36" s="38"/>
      <c r="CX36" s="38"/>
    </row>
    <row r="37" spans="1:102" s="4" customFormat="1" ht="30" customHeight="1" x14ac:dyDescent="0.25">
      <c r="AD37" s="67"/>
      <c r="AF37" s="67"/>
      <c r="AH37" s="67"/>
      <c r="AI37" s="67"/>
      <c r="AJ37" s="67"/>
      <c r="AK37" s="67"/>
      <c r="AL37" s="67"/>
      <c r="AM37" s="67"/>
      <c r="AN37" s="67"/>
      <c r="AP37" s="67"/>
      <c r="AQ37" s="67"/>
      <c r="AR37" s="67"/>
      <c r="AT37" s="67"/>
      <c r="AV37" s="181"/>
      <c r="AW37" s="66" t="s">
        <v>238</v>
      </c>
      <c r="AX37" s="181"/>
      <c r="AY37" s="252"/>
      <c r="AZ37" s="181"/>
      <c r="BA37" s="181"/>
      <c r="BB37" s="181"/>
      <c r="BC37" s="181"/>
      <c r="BD37" s="42" t="s">
        <v>173</v>
      </c>
      <c r="BE37" s="63">
        <v>1.82</v>
      </c>
      <c r="BF37" s="63">
        <v>1.82</v>
      </c>
      <c r="BG37" s="181"/>
      <c r="BH37" s="181"/>
      <c r="BJ37" s="38"/>
      <c r="BK37" s="38"/>
      <c r="BL37" s="32"/>
      <c r="BM37" s="38"/>
      <c r="BN37" s="38"/>
      <c r="BO37" s="38"/>
      <c r="BP37" s="38"/>
      <c r="BQ37" s="38"/>
      <c r="BR37" s="38"/>
      <c r="BS37" s="38"/>
      <c r="BT37" s="38"/>
      <c r="BU37" s="38"/>
      <c r="BV37" s="38"/>
      <c r="BW37" s="38"/>
      <c r="BX37" s="38"/>
      <c r="BY37" s="38"/>
      <c r="BZ37" s="38"/>
      <c r="CA37" s="38"/>
      <c r="CB37" s="38"/>
      <c r="CC37" s="38"/>
      <c r="CD37" s="48"/>
      <c r="CE37" s="38"/>
      <c r="CF37" s="38"/>
      <c r="CG37" s="38"/>
      <c r="CH37" s="38"/>
      <c r="CI37" s="38"/>
      <c r="CJ37" s="38"/>
      <c r="CK37" s="38"/>
      <c r="CL37" s="38"/>
      <c r="CM37" s="38"/>
      <c r="CN37" s="38"/>
      <c r="CO37" s="38"/>
      <c r="CP37" s="38"/>
      <c r="CQ37" s="38"/>
      <c r="CR37" s="38"/>
      <c r="CS37" s="38"/>
      <c r="CT37" s="38"/>
      <c r="CU37" s="38"/>
      <c r="CV37" s="38"/>
      <c r="CW37" s="38"/>
      <c r="CX37" s="38"/>
    </row>
    <row r="38" spans="1:102" s="4" customFormat="1" ht="30" customHeight="1" x14ac:dyDescent="0.25">
      <c r="AD38" s="67"/>
      <c r="AF38" s="67"/>
      <c r="AH38" s="67"/>
      <c r="AI38" s="67"/>
      <c r="AJ38" s="67"/>
      <c r="AK38" s="67"/>
      <c r="AL38" s="67"/>
      <c r="AM38" s="67"/>
      <c r="AN38" s="67"/>
      <c r="AP38" s="67"/>
      <c r="AQ38" s="67"/>
      <c r="AR38" s="67"/>
      <c r="AT38" s="67"/>
      <c r="AV38" s="181"/>
      <c r="AW38" s="66" t="s">
        <v>240</v>
      </c>
      <c r="AX38" s="181"/>
      <c r="AY38" s="252"/>
      <c r="AZ38" s="181"/>
      <c r="BA38" s="181"/>
      <c r="BB38" s="181"/>
      <c r="BC38" s="181"/>
      <c r="BD38" s="42" t="s">
        <v>174</v>
      </c>
      <c r="BE38" s="63">
        <v>1.37</v>
      </c>
      <c r="BF38" s="63">
        <v>1.37</v>
      </c>
      <c r="BG38" s="181"/>
      <c r="BH38" s="181"/>
      <c r="BJ38" s="38"/>
      <c r="BK38" s="38"/>
      <c r="BL38" s="32"/>
      <c r="BM38" s="38"/>
      <c r="BN38" s="38"/>
      <c r="BO38" s="38"/>
      <c r="BP38" s="38"/>
      <c r="BQ38" s="38"/>
      <c r="BR38" s="38"/>
      <c r="BS38" s="38"/>
      <c r="BT38" s="38"/>
      <c r="BU38" s="38"/>
      <c r="BV38" s="38"/>
      <c r="BW38" s="38"/>
      <c r="BX38" s="38"/>
      <c r="BY38" s="38"/>
      <c r="BZ38" s="38"/>
      <c r="CA38" s="38"/>
      <c r="CB38" s="38"/>
      <c r="CC38" s="38"/>
      <c r="CD38" s="48"/>
      <c r="CE38" s="38"/>
      <c r="CF38" s="38"/>
      <c r="CG38" s="38"/>
      <c r="CH38" s="38"/>
      <c r="CI38" s="38"/>
      <c r="CJ38" s="38"/>
      <c r="CK38" s="38"/>
      <c r="CL38" s="38"/>
      <c r="CM38" s="38"/>
      <c r="CN38" s="38"/>
      <c r="CO38" s="38"/>
      <c r="CP38" s="38"/>
      <c r="CQ38" s="38"/>
      <c r="CR38" s="38"/>
      <c r="CS38" s="38"/>
      <c r="CT38" s="38"/>
      <c r="CU38" s="38"/>
      <c r="CV38" s="38"/>
      <c r="CW38" s="38"/>
      <c r="CX38" s="38"/>
    </row>
    <row r="39" spans="1:102" s="4" customFormat="1" ht="30" customHeight="1" x14ac:dyDescent="0.25">
      <c r="AD39" s="67"/>
      <c r="AF39" s="67"/>
      <c r="AH39" s="67"/>
      <c r="AI39" s="67"/>
      <c r="AJ39" s="67"/>
      <c r="AK39" s="67"/>
      <c r="AL39" s="67"/>
      <c r="AM39" s="67"/>
      <c r="AN39" s="67"/>
      <c r="AP39" s="67"/>
      <c r="AQ39" s="67"/>
      <c r="AR39" s="67"/>
      <c r="AT39" s="67"/>
      <c r="AV39" s="181"/>
      <c r="AW39" s="66" t="s">
        <v>239</v>
      </c>
      <c r="AX39" s="181"/>
      <c r="AY39" s="252"/>
      <c r="AZ39" s="181"/>
      <c r="BA39" s="181"/>
      <c r="BB39" s="181"/>
      <c r="BC39" s="181"/>
      <c r="BD39" s="42" t="s">
        <v>175</v>
      </c>
      <c r="BE39" s="63">
        <v>0</v>
      </c>
      <c r="BF39" s="63">
        <v>0</v>
      </c>
      <c r="BG39" s="181"/>
      <c r="BH39" s="181"/>
      <c r="BJ39" s="38"/>
      <c r="BK39" s="38"/>
      <c r="BL39" s="32"/>
      <c r="BM39" s="38"/>
      <c r="BN39" s="38"/>
      <c r="BO39" s="38"/>
      <c r="BP39" s="38"/>
      <c r="BQ39" s="38"/>
      <c r="BR39" s="38"/>
      <c r="BS39" s="38"/>
      <c r="BT39" s="38"/>
      <c r="BU39" s="38"/>
      <c r="BV39" s="38"/>
      <c r="BW39" s="38"/>
      <c r="BX39" s="38"/>
      <c r="BY39" s="38"/>
      <c r="BZ39" s="38"/>
      <c r="CA39" s="38"/>
      <c r="CB39" s="38"/>
      <c r="CC39" s="38"/>
      <c r="CD39" s="48"/>
      <c r="CE39" s="38"/>
      <c r="CF39" s="38"/>
      <c r="CG39" s="38"/>
      <c r="CH39" s="38"/>
      <c r="CI39" s="38"/>
      <c r="CJ39" s="38"/>
      <c r="CK39" s="38"/>
      <c r="CL39" s="38"/>
      <c r="CM39" s="38"/>
      <c r="CN39" s="38"/>
      <c r="CO39" s="38"/>
      <c r="CP39" s="38"/>
      <c r="CQ39" s="38"/>
      <c r="CR39" s="38"/>
      <c r="CS39" s="38"/>
      <c r="CT39" s="38"/>
      <c r="CU39" s="38"/>
      <c r="CV39" s="38"/>
      <c r="CW39" s="38"/>
      <c r="CX39" s="38"/>
    </row>
    <row r="40" spans="1:102" s="4" customFormat="1" ht="30" customHeight="1" x14ac:dyDescent="0.25">
      <c r="AD40" s="67"/>
      <c r="AF40" s="67"/>
      <c r="AH40" s="67"/>
      <c r="AI40" s="67"/>
      <c r="AJ40" s="67"/>
      <c r="AK40" s="67"/>
      <c r="AL40" s="67"/>
      <c r="AM40" s="67"/>
      <c r="AN40" s="67"/>
      <c r="AP40" s="67"/>
      <c r="AQ40" s="67"/>
      <c r="AR40" s="67"/>
      <c r="AT40" s="67"/>
      <c r="AV40" s="181"/>
      <c r="AW40" s="66" t="s">
        <v>242</v>
      </c>
      <c r="AX40" s="181"/>
      <c r="AY40" s="253"/>
      <c r="AZ40" s="181"/>
      <c r="BA40" s="181"/>
      <c r="BB40" s="181"/>
      <c r="BC40" s="181"/>
      <c r="BD40" s="42" t="s">
        <v>176</v>
      </c>
      <c r="BE40" s="63">
        <v>3.19</v>
      </c>
      <c r="BF40" s="63">
        <v>0</v>
      </c>
      <c r="BG40" s="42" t="s">
        <v>100</v>
      </c>
      <c r="BH40" s="65">
        <v>0.7</v>
      </c>
      <c r="BJ40" s="38"/>
      <c r="BK40" s="38"/>
      <c r="BL40" s="32"/>
      <c r="BM40" s="38"/>
      <c r="BN40" s="38"/>
      <c r="BO40" s="38"/>
      <c r="BP40" s="38"/>
      <c r="BQ40" s="38"/>
      <c r="BR40" s="38"/>
      <c r="BS40" s="38"/>
      <c r="BT40" s="38"/>
      <c r="BU40" s="38"/>
      <c r="BV40" s="38"/>
      <c r="BW40" s="38"/>
      <c r="BX40" s="38"/>
      <c r="BY40" s="38"/>
      <c r="BZ40" s="38"/>
      <c r="CA40" s="38"/>
      <c r="CB40" s="38"/>
      <c r="CC40" s="38"/>
      <c r="CD40" s="48"/>
      <c r="CE40" s="38"/>
      <c r="CF40" s="38"/>
      <c r="CG40" s="38"/>
      <c r="CH40" s="38"/>
      <c r="CI40" s="38"/>
      <c r="CJ40" s="38"/>
      <c r="CK40" s="38"/>
      <c r="CL40" s="38"/>
      <c r="CM40" s="38"/>
      <c r="CN40" s="38"/>
      <c r="CO40" s="38"/>
      <c r="CP40" s="38"/>
      <c r="CQ40" s="38"/>
      <c r="CR40" s="38"/>
      <c r="CS40" s="38"/>
      <c r="CT40" s="38"/>
      <c r="CU40" s="38"/>
      <c r="CV40" s="38"/>
      <c r="CW40" s="38"/>
      <c r="CX40" s="38"/>
    </row>
    <row r="41" spans="1:102" s="4" customFormat="1" ht="30" customHeight="1" x14ac:dyDescent="0.25">
      <c r="AD41" s="67"/>
      <c r="AF41" s="67"/>
      <c r="AH41" s="67"/>
      <c r="AI41" s="67"/>
      <c r="AJ41" s="67"/>
      <c r="AK41" s="67"/>
      <c r="AL41" s="67"/>
      <c r="AM41" s="67"/>
      <c r="AN41" s="67"/>
      <c r="AP41" s="67"/>
      <c r="AQ41" s="67"/>
      <c r="AR41" s="67"/>
      <c r="AT41" s="67"/>
      <c r="AV41" s="41"/>
      <c r="AW41" s="41"/>
      <c r="AX41" s="41"/>
      <c r="AY41" s="41"/>
      <c r="AZ41" s="41"/>
      <c r="BA41" s="41"/>
      <c r="BB41" s="41"/>
      <c r="BC41" s="41"/>
      <c r="BD41" s="41"/>
      <c r="BE41" s="41"/>
      <c r="BF41" s="41"/>
      <c r="BG41" s="41"/>
      <c r="BH41" s="41"/>
      <c r="BJ41" s="38"/>
      <c r="BK41" s="38"/>
      <c r="BL41" s="32"/>
      <c r="BM41" s="38"/>
      <c r="BN41" s="38"/>
      <c r="BO41" s="38"/>
      <c r="BP41" s="38"/>
      <c r="BQ41" s="38"/>
      <c r="BR41" s="38"/>
      <c r="BS41" s="38"/>
      <c r="BT41" s="38"/>
      <c r="BU41" s="38"/>
      <c r="BV41" s="38"/>
      <c r="BW41" s="38"/>
      <c r="BX41" s="38"/>
      <c r="BY41" s="38"/>
      <c r="BZ41" s="38"/>
      <c r="CA41" s="38"/>
      <c r="CB41" s="38"/>
      <c r="CC41" s="38"/>
      <c r="CD41" s="48"/>
      <c r="CE41" s="38"/>
      <c r="CF41" s="38"/>
      <c r="CG41" s="38"/>
      <c r="CH41" s="38"/>
      <c r="CI41" s="38"/>
      <c r="CJ41" s="38"/>
      <c r="CK41" s="38"/>
      <c r="CL41" s="38"/>
      <c r="CM41" s="38"/>
      <c r="CN41" s="38"/>
      <c r="CO41" s="38"/>
      <c r="CP41" s="38"/>
      <c r="CQ41" s="38"/>
      <c r="CR41" s="38"/>
      <c r="CS41" s="38"/>
      <c r="CT41" s="38"/>
      <c r="CU41" s="38"/>
      <c r="CV41" s="38"/>
      <c r="CW41" s="38"/>
      <c r="CX41" s="38"/>
    </row>
    <row r="42" spans="1:102" s="4" customFormat="1" ht="30" customHeight="1" x14ac:dyDescent="0.25">
      <c r="AD42" s="67"/>
      <c r="AF42" s="67"/>
      <c r="AH42" s="67"/>
      <c r="AI42" s="67"/>
      <c r="AJ42" s="67"/>
      <c r="AK42" s="67"/>
      <c r="AL42" s="67"/>
      <c r="AM42" s="67"/>
      <c r="AN42" s="67"/>
      <c r="AP42" s="67"/>
      <c r="AQ42" s="67"/>
      <c r="AR42" s="67"/>
      <c r="AT42" s="67"/>
      <c r="AV42" s="41"/>
      <c r="AW42" s="41"/>
      <c r="AX42" s="41"/>
      <c r="AY42" s="41"/>
      <c r="AZ42" s="41"/>
      <c r="BA42" s="41"/>
      <c r="BB42" s="41"/>
      <c r="BC42" s="41"/>
      <c r="BD42" s="67"/>
      <c r="BE42" s="67"/>
      <c r="BF42" s="67"/>
      <c r="BG42" s="41"/>
      <c r="BH42" s="41"/>
      <c r="BJ42" s="38"/>
      <c r="BK42" s="38"/>
      <c r="BL42" s="32"/>
      <c r="BM42" s="38"/>
      <c r="BN42" s="38"/>
      <c r="BO42" s="38"/>
      <c r="BP42" s="38"/>
      <c r="BQ42" s="38"/>
      <c r="BR42" s="38"/>
      <c r="BS42" s="38"/>
      <c r="BT42" s="38"/>
      <c r="BU42" s="38"/>
      <c r="BV42" s="38"/>
      <c r="BW42" s="38"/>
      <c r="BX42" s="38"/>
      <c r="BY42" s="38"/>
      <c r="BZ42" s="38"/>
      <c r="CA42" s="38"/>
      <c r="CB42" s="38"/>
      <c r="CC42" s="38"/>
      <c r="CD42" s="48"/>
      <c r="CE42" s="38"/>
      <c r="CF42" s="38"/>
      <c r="CG42" s="38"/>
      <c r="CH42" s="38"/>
      <c r="CI42" s="38"/>
      <c r="CJ42" s="38"/>
      <c r="CK42" s="38"/>
      <c r="CL42" s="38"/>
      <c r="CM42" s="38"/>
      <c r="CN42" s="38"/>
      <c r="CO42" s="38"/>
      <c r="CP42" s="38"/>
      <c r="CQ42" s="38"/>
      <c r="CR42" s="38"/>
      <c r="CS42" s="38"/>
      <c r="CT42" s="38"/>
      <c r="CU42" s="38"/>
      <c r="CV42" s="38"/>
      <c r="CW42" s="38"/>
      <c r="CX42" s="38"/>
    </row>
    <row r="43" spans="1:102" s="4" customFormat="1" ht="30" customHeight="1" x14ac:dyDescent="0.25">
      <c r="AD43" s="67"/>
      <c r="AF43" s="67"/>
      <c r="AH43" s="67"/>
      <c r="AI43" s="67"/>
      <c r="AJ43" s="67"/>
      <c r="AK43" s="67"/>
      <c r="AL43" s="67"/>
      <c r="AM43" s="67"/>
      <c r="AN43" s="67"/>
      <c r="AP43" s="67"/>
      <c r="AQ43" s="67"/>
      <c r="AR43" s="67"/>
      <c r="AT43" s="67"/>
      <c r="AV43" s="41"/>
      <c r="AW43" s="41"/>
      <c r="AX43" s="41"/>
      <c r="AY43" s="41"/>
      <c r="AZ43" s="41"/>
      <c r="BA43" s="41"/>
      <c r="BB43" s="41"/>
      <c r="BC43" s="41"/>
      <c r="BD43" s="67"/>
      <c r="BE43" s="67"/>
      <c r="BF43" s="67"/>
      <c r="BG43" s="41"/>
      <c r="BH43" s="41"/>
      <c r="BJ43" s="38"/>
      <c r="BK43" s="38"/>
      <c r="BL43" s="32"/>
      <c r="BM43" s="38"/>
      <c r="BN43" s="38"/>
      <c r="BO43" s="38"/>
      <c r="BP43" s="38"/>
      <c r="BQ43" s="38"/>
      <c r="BR43" s="38"/>
      <c r="BS43" s="38"/>
      <c r="BT43" s="38"/>
      <c r="BU43" s="38"/>
      <c r="BV43" s="38"/>
      <c r="BW43" s="38"/>
      <c r="BX43" s="38"/>
      <c r="BY43" s="38"/>
      <c r="BZ43" s="38"/>
      <c r="CA43" s="38"/>
      <c r="CB43" s="38"/>
      <c r="CC43" s="38"/>
      <c r="CD43" s="48"/>
      <c r="CE43" s="38"/>
      <c r="CF43" s="38"/>
      <c r="CG43" s="38"/>
      <c r="CH43" s="38"/>
      <c r="CI43" s="38"/>
      <c r="CJ43" s="38"/>
      <c r="CK43" s="38"/>
      <c r="CL43" s="38"/>
      <c r="CM43" s="38"/>
      <c r="CN43" s="38"/>
      <c r="CO43" s="38"/>
      <c r="CP43" s="38"/>
      <c r="CQ43" s="38"/>
      <c r="CR43" s="38"/>
      <c r="CS43" s="38"/>
      <c r="CT43" s="38"/>
      <c r="CU43" s="38"/>
      <c r="CV43" s="38"/>
      <c r="CW43" s="38"/>
      <c r="CX43" s="38"/>
    </row>
    <row r="44" spans="1:102" s="4" customFormat="1" ht="30" customHeight="1" x14ac:dyDescent="0.25">
      <c r="AD44" s="67"/>
      <c r="AF44" s="67"/>
      <c r="AH44" s="67"/>
      <c r="AI44" s="67"/>
      <c r="AJ44" s="67"/>
      <c r="AK44" s="67"/>
      <c r="AL44" s="67"/>
      <c r="AM44" s="67"/>
      <c r="AN44" s="67"/>
      <c r="AP44" s="67"/>
      <c r="AQ44" s="67"/>
      <c r="AR44" s="67"/>
      <c r="AT44" s="67"/>
      <c r="AV44" s="41"/>
      <c r="AW44" s="41"/>
      <c r="AX44" s="41"/>
      <c r="AY44" s="41"/>
      <c r="AZ44" s="41"/>
      <c r="BA44" s="41"/>
      <c r="BB44" s="41"/>
      <c r="BC44" s="41"/>
      <c r="BD44" s="41"/>
      <c r="BE44" s="41"/>
      <c r="BF44" s="41"/>
      <c r="BG44" s="41"/>
      <c r="BH44" s="41"/>
      <c r="BJ44" s="38"/>
      <c r="BK44" s="38"/>
      <c r="BL44" s="32"/>
      <c r="BM44" s="38"/>
      <c r="BN44" s="38"/>
      <c r="BO44" s="38"/>
      <c r="BP44" s="38"/>
      <c r="BQ44" s="38"/>
      <c r="BR44" s="38"/>
      <c r="BS44" s="38"/>
      <c r="BT44" s="38"/>
      <c r="BU44" s="38"/>
      <c r="BV44" s="38"/>
      <c r="BW44" s="38"/>
      <c r="BX44" s="38"/>
      <c r="BY44" s="38"/>
      <c r="BZ44" s="38"/>
      <c r="CA44" s="38"/>
      <c r="CB44" s="38"/>
      <c r="CC44" s="38"/>
      <c r="CD44" s="48"/>
      <c r="CE44" s="38"/>
      <c r="CF44" s="38"/>
      <c r="CG44" s="38"/>
      <c r="CH44" s="38"/>
      <c r="CI44" s="38"/>
      <c r="CJ44" s="38"/>
      <c r="CK44" s="38"/>
      <c r="CL44" s="38"/>
      <c r="CM44" s="38"/>
      <c r="CN44" s="38"/>
      <c r="CO44" s="38"/>
      <c r="CP44" s="38"/>
      <c r="CQ44" s="38"/>
      <c r="CR44" s="38"/>
      <c r="CS44" s="38"/>
      <c r="CT44" s="38"/>
      <c r="CU44" s="38"/>
      <c r="CV44" s="38"/>
      <c r="CW44" s="38"/>
      <c r="CX44" s="38"/>
    </row>
    <row r="45" spans="1:102" s="4" customFormat="1" ht="30" customHeight="1" x14ac:dyDescent="0.25">
      <c r="AD45" s="67"/>
      <c r="AF45" s="67"/>
      <c r="AH45" s="67"/>
      <c r="AI45" s="67"/>
      <c r="AJ45" s="67"/>
      <c r="AK45" s="67"/>
      <c r="AL45" s="67"/>
      <c r="AM45" s="67"/>
      <c r="AN45" s="67"/>
      <c r="AP45" s="67"/>
      <c r="AQ45" s="67"/>
      <c r="AR45" s="67"/>
      <c r="AT45" s="67"/>
      <c r="AV45" s="41"/>
      <c r="AW45" s="41"/>
      <c r="AX45" s="41"/>
      <c r="AY45" s="41"/>
      <c r="AZ45" s="41"/>
      <c r="BA45" s="41"/>
      <c r="BB45" s="41"/>
      <c r="BC45" s="41"/>
      <c r="BD45" s="41"/>
      <c r="BE45" s="41"/>
      <c r="BF45" s="41"/>
      <c r="BG45" s="41"/>
      <c r="BH45" s="41"/>
      <c r="BJ45" s="38"/>
      <c r="BK45" s="38"/>
      <c r="BL45" s="32"/>
      <c r="BM45" s="38"/>
      <c r="BN45" s="38"/>
      <c r="BO45" s="38"/>
      <c r="BP45" s="38"/>
      <c r="BQ45" s="38"/>
      <c r="BR45" s="38"/>
      <c r="BS45" s="38"/>
      <c r="BT45" s="38"/>
      <c r="BU45" s="38"/>
      <c r="BV45" s="38"/>
      <c r="BW45" s="38"/>
      <c r="BX45" s="38"/>
      <c r="BY45" s="38"/>
      <c r="BZ45" s="38"/>
      <c r="CA45" s="38"/>
      <c r="CB45" s="38"/>
      <c r="CC45" s="38"/>
      <c r="CD45" s="48"/>
      <c r="CE45" s="38"/>
      <c r="CF45" s="38"/>
      <c r="CG45" s="38"/>
      <c r="CH45" s="38"/>
      <c r="CI45" s="38"/>
      <c r="CJ45" s="38"/>
      <c r="CK45" s="38"/>
      <c r="CL45" s="38"/>
      <c r="CM45" s="38"/>
      <c r="CN45" s="38"/>
      <c r="CO45" s="38"/>
      <c r="CP45" s="38"/>
      <c r="CQ45" s="38"/>
      <c r="CR45" s="38"/>
      <c r="CS45" s="38"/>
      <c r="CT45" s="38"/>
      <c r="CU45" s="38"/>
      <c r="CV45" s="38"/>
      <c r="CW45" s="38"/>
      <c r="CX45" s="38"/>
    </row>
    <row r="46" spans="1:102" s="4" customFormat="1" ht="30" customHeight="1" x14ac:dyDescent="0.25">
      <c r="AD46" s="67"/>
      <c r="AF46" s="67"/>
      <c r="AH46" s="67"/>
      <c r="AI46" s="67"/>
      <c r="AJ46" s="67"/>
      <c r="AK46" s="67"/>
      <c r="AL46" s="67"/>
      <c r="AM46" s="67"/>
      <c r="AN46" s="67"/>
      <c r="AP46" s="67"/>
      <c r="AQ46" s="67"/>
      <c r="AR46" s="67"/>
      <c r="AT46" s="67"/>
      <c r="AV46" s="41"/>
      <c r="AW46" s="41"/>
      <c r="AX46" s="41"/>
      <c r="AY46" s="41"/>
      <c r="AZ46" s="41"/>
      <c r="BA46" s="41"/>
      <c r="BB46" s="41"/>
      <c r="BC46" s="41"/>
      <c r="BD46" s="41"/>
      <c r="BE46" s="41"/>
      <c r="BF46" s="41"/>
      <c r="BG46" s="41"/>
      <c r="BH46" s="41"/>
      <c r="BJ46" s="38"/>
      <c r="BK46" s="38"/>
      <c r="BL46" s="32"/>
      <c r="BM46" s="38"/>
      <c r="BN46" s="38"/>
      <c r="BO46" s="38"/>
      <c r="BP46" s="38"/>
      <c r="BQ46" s="38"/>
      <c r="BR46" s="38"/>
      <c r="BS46" s="38"/>
      <c r="BT46" s="38"/>
      <c r="BU46" s="38"/>
      <c r="BV46" s="38"/>
      <c r="BW46" s="38"/>
      <c r="BX46" s="38"/>
      <c r="BY46" s="38"/>
      <c r="BZ46" s="38"/>
      <c r="CA46" s="38"/>
      <c r="CB46" s="38"/>
      <c r="CC46" s="38"/>
      <c r="CD46" s="48"/>
      <c r="CE46" s="38"/>
      <c r="CF46" s="38"/>
      <c r="CG46" s="38"/>
      <c r="CH46" s="38"/>
      <c r="CI46" s="38"/>
      <c r="CJ46" s="38"/>
      <c r="CK46" s="38"/>
      <c r="CL46" s="38"/>
      <c r="CM46" s="38"/>
      <c r="CN46" s="38"/>
      <c r="CO46" s="38"/>
      <c r="CP46" s="38"/>
      <c r="CQ46" s="38"/>
      <c r="CR46" s="38"/>
      <c r="CS46" s="38"/>
      <c r="CT46" s="38"/>
      <c r="CU46" s="38"/>
      <c r="CV46" s="38"/>
      <c r="CW46" s="38"/>
      <c r="CX46" s="38"/>
    </row>
    <row r="47" spans="1:102" s="4" customFormat="1" ht="30" customHeight="1" x14ac:dyDescent="0.25">
      <c r="AD47" s="67"/>
      <c r="AF47" s="67"/>
      <c r="AH47" s="67"/>
      <c r="AI47" s="67"/>
      <c r="AJ47" s="67"/>
      <c r="AK47" s="67"/>
      <c r="AL47" s="67"/>
      <c r="AM47" s="67"/>
      <c r="AN47" s="67"/>
      <c r="AP47" s="67"/>
      <c r="AQ47" s="67"/>
      <c r="AR47" s="67"/>
      <c r="AT47" s="67"/>
      <c r="AV47" s="41"/>
      <c r="AW47" s="41"/>
      <c r="AX47" s="41"/>
      <c r="AY47" s="41"/>
      <c r="AZ47" s="41"/>
      <c r="BA47" s="41"/>
      <c r="BB47" s="41"/>
      <c r="BC47" s="41"/>
      <c r="BD47" s="41"/>
      <c r="BE47" s="41"/>
      <c r="BF47" s="41"/>
      <c r="BG47" s="41"/>
      <c r="BH47" s="41"/>
      <c r="BJ47" s="38"/>
      <c r="BK47" s="38"/>
      <c r="BL47" s="32"/>
      <c r="BM47" s="38"/>
      <c r="BN47" s="38"/>
      <c r="BO47" s="38"/>
      <c r="BP47" s="38"/>
      <c r="BQ47" s="38"/>
      <c r="BR47" s="38"/>
      <c r="BS47" s="38"/>
      <c r="BT47" s="38"/>
      <c r="BU47" s="38"/>
      <c r="BV47" s="38"/>
      <c r="BW47" s="38"/>
      <c r="BX47" s="38"/>
      <c r="BY47" s="38"/>
      <c r="BZ47" s="38"/>
      <c r="CA47" s="38"/>
      <c r="CB47" s="38"/>
      <c r="CC47" s="38"/>
      <c r="CD47" s="48"/>
      <c r="CE47" s="38"/>
      <c r="CF47" s="38"/>
      <c r="CG47" s="38"/>
      <c r="CH47" s="38"/>
      <c r="CI47" s="38"/>
      <c r="CJ47" s="38"/>
      <c r="CK47" s="38"/>
      <c r="CL47" s="38"/>
      <c r="CM47" s="38"/>
      <c r="CN47" s="38"/>
      <c r="CO47" s="38"/>
      <c r="CP47" s="38"/>
      <c r="CQ47" s="38"/>
      <c r="CR47" s="38"/>
      <c r="CS47" s="38"/>
      <c r="CT47" s="38"/>
      <c r="CU47" s="38"/>
      <c r="CV47" s="38"/>
      <c r="CW47" s="38"/>
      <c r="CX47" s="38"/>
    </row>
    <row r="48" spans="1:102" s="4" customFormat="1" ht="30" customHeight="1" x14ac:dyDescent="0.25">
      <c r="AD48" s="67"/>
      <c r="AF48" s="67"/>
      <c r="AH48" s="67"/>
      <c r="AI48" s="67"/>
      <c r="AJ48" s="67"/>
      <c r="AK48" s="67"/>
      <c r="AL48" s="67"/>
      <c r="AM48" s="67"/>
      <c r="AN48" s="67"/>
      <c r="AP48" s="67"/>
      <c r="AQ48" s="67"/>
      <c r="AR48" s="67"/>
      <c r="AT48" s="67"/>
      <c r="AV48" s="41"/>
      <c r="AW48" s="41"/>
      <c r="AX48" s="41"/>
      <c r="AY48" s="41"/>
      <c r="AZ48" s="41"/>
      <c r="BA48" s="41"/>
      <c r="BB48" s="41"/>
      <c r="BC48" s="41"/>
      <c r="BD48" s="41"/>
      <c r="BE48" s="41"/>
      <c r="BF48" s="41"/>
      <c r="BG48" s="41"/>
      <c r="BH48" s="41"/>
      <c r="BJ48" s="38"/>
      <c r="BK48" s="38"/>
      <c r="BL48" s="32"/>
      <c r="BM48" s="38"/>
      <c r="BN48" s="38"/>
      <c r="BO48" s="38"/>
      <c r="BP48" s="38"/>
      <c r="BQ48" s="38"/>
      <c r="BR48" s="38"/>
      <c r="BS48" s="38"/>
      <c r="BT48" s="38"/>
      <c r="BU48" s="38"/>
      <c r="BV48" s="38"/>
      <c r="BW48" s="38"/>
      <c r="BX48" s="38"/>
      <c r="BY48" s="38"/>
      <c r="BZ48" s="38"/>
      <c r="CA48" s="38"/>
      <c r="CB48" s="38"/>
      <c r="CC48" s="38"/>
      <c r="CD48" s="48"/>
      <c r="CE48" s="38"/>
      <c r="CF48" s="38"/>
      <c r="CG48" s="38"/>
      <c r="CH48" s="38"/>
      <c r="CI48" s="38"/>
      <c r="CJ48" s="38"/>
      <c r="CK48" s="38"/>
      <c r="CL48" s="38"/>
      <c r="CM48" s="38"/>
      <c r="CN48" s="38"/>
      <c r="CO48" s="38"/>
      <c r="CP48" s="38"/>
      <c r="CQ48" s="38"/>
      <c r="CR48" s="38"/>
      <c r="CS48" s="38"/>
      <c r="CT48" s="38"/>
      <c r="CU48" s="38"/>
      <c r="CV48" s="38"/>
      <c r="CW48" s="38"/>
      <c r="CX48" s="38"/>
    </row>
    <row r="49" spans="30:102" s="4" customFormat="1" ht="30" customHeight="1" x14ac:dyDescent="0.25">
      <c r="AD49" s="67"/>
      <c r="AF49" s="67"/>
      <c r="AH49" s="67"/>
      <c r="AI49" s="67"/>
      <c r="AJ49" s="67"/>
      <c r="AK49" s="67"/>
      <c r="AL49" s="67"/>
      <c r="AM49" s="67"/>
      <c r="AN49" s="67"/>
      <c r="AP49" s="67"/>
      <c r="AQ49" s="67"/>
      <c r="AR49" s="67"/>
      <c r="AT49" s="67"/>
      <c r="AV49" s="41"/>
      <c r="AW49" s="41"/>
      <c r="AX49" s="41"/>
      <c r="AY49" s="41"/>
      <c r="AZ49" s="41"/>
      <c r="BA49" s="41"/>
      <c r="BB49" s="41"/>
      <c r="BC49" s="41"/>
      <c r="BD49" s="41"/>
      <c r="BE49" s="41"/>
      <c r="BF49" s="41"/>
      <c r="BG49" s="41"/>
      <c r="BH49" s="41"/>
      <c r="BJ49" s="38"/>
      <c r="BK49" s="38"/>
      <c r="BL49" s="32"/>
      <c r="BM49" s="38"/>
      <c r="BN49" s="38"/>
      <c r="BO49" s="38"/>
      <c r="BP49" s="38"/>
      <c r="BQ49" s="38"/>
      <c r="BR49" s="38"/>
      <c r="BS49" s="38"/>
      <c r="BT49" s="38"/>
      <c r="BU49" s="38"/>
      <c r="BV49" s="38"/>
      <c r="BW49" s="38"/>
      <c r="BX49" s="38"/>
      <c r="BY49" s="38"/>
      <c r="BZ49" s="38"/>
      <c r="CA49" s="38"/>
      <c r="CB49" s="38"/>
      <c r="CC49" s="38"/>
      <c r="CD49" s="48"/>
      <c r="CE49" s="38"/>
      <c r="CF49" s="38"/>
      <c r="CG49" s="38"/>
      <c r="CH49" s="38"/>
      <c r="CI49" s="38"/>
      <c r="CJ49" s="38"/>
      <c r="CK49" s="38"/>
      <c r="CL49" s="38"/>
      <c r="CM49" s="38"/>
      <c r="CN49" s="38"/>
      <c r="CO49" s="38"/>
      <c r="CP49" s="38"/>
      <c r="CQ49" s="38"/>
      <c r="CR49" s="38"/>
      <c r="CS49" s="38"/>
      <c r="CT49" s="38"/>
      <c r="CU49" s="38"/>
      <c r="CV49" s="38"/>
      <c r="CW49" s="38"/>
      <c r="CX49" s="38"/>
    </row>
    <row r="50" spans="30:102" s="4" customFormat="1" ht="30" customHeight="1" x14ac:dyDescent="0.25">
      <c r="AD50" s="67"/>
      <c r="AF50" s="67"/>
      <c r="AH50" s="67"/>
      <c r="AI50" s="67"/>
      <c r="AJ50" s="67"/>
      <c r="AK50" s="67"/>
      <c r="AL50" s="67"/>
      <c r="AM50" s="67"/>
      <c r="AN50" s="67"/>
      <c r="AP50" s="67"/>
      <c r="AQ50" s="67"/>
      <c r="AR50" s="67"/>
      <c r="AT50" s="67"/>
      <c r="AV50" s="41"/>
      <c r="AW50" s="41"/>
      <c r="AX50" s="41"/>
      <c r="AY50" s="41"/>
      <c r="AZ50" s="41"/>
      <c r="BA50" s="41"/>
      <c r="BB50" s="41"/>
      <c r="BC50" s="41"/>
      <c r="BD50" s="41"/>
      <c r="BE50" s="41"/>
      <c r="BF50" s="41"/>
      <c r="BG50" s="41"/>
      <c r="BH50" s="41"/>
      <c r="BJ50" s="38"/>
      <c r="BK50" s="38"/>
      <c r="BL50" s="32"/>
      <c r="BM50" s="38"/>
      <c r="BN50" s="38"/>
      <c r="BO50" s="38"/>
      <c r="BP50" s="38"/>
      <c r="BQ50" s="38"/>
      <c r="BR50" s="38"/>
      <c r="BS50" s="38"/>
      <c r="BT50" s="38"/>
      <c r="BU50" s="38"/>
      <c r="BV50" s="38"/>
      <c r="BW50" s="38"/>
      <c r="BX50" s="38"/>
      <c r="BY50" s="38"/>
      <c r="BZ50" s="38"/>
      <c r="CA50" s="38"/>
      <c r="CB50" s="38"/>
      <c r="CC50" s="38"/>
      <c r="CD50" s="48"/>
      <c r="CE50" s="38"/>
      <c r="CF50" s="38"/>
      <c r="CG50" s="38"/>
      <c r="CH50" s="38"/>
      <c r="CI50" s="38"/>
      <c r="CJ50" s="38"/>
      <c r="CK50" s="38"/>
      <c r="CL50" s="38"/>
      <c r="CM50" s="38"/>
      <c r="CN50" s="38"/>
      <c r="CO50" s="38"/>
      <c r="CP50" s="38"/>
      <c r="CQ50" s="38"/>
      <c r="CR50" s="38"/>
      <c r="CS50" s="38"/>
      <c r="CT50" s="38"/>
      <c r="CU50" s="38"/>
      <c r="CV50" s="38"/>
      <c r="CW50" s="38"/>
      <c r="CX50" s="38"/>
    </row>
    <row r="51" spans="30:102" s="4" customFormat="1" ht="30" customHeight="1" x14ac:dyDescent="0.25">
      <c r="AD51" s="67"/>
      <c r="AF51" s="67"/>
      <c r="AH51" s="67"/>
      <c r="AI51" s="67"/>
      <c r="AJ51" s="67"/>
      <c r="AK51" s="67"/>
      <c r="AL51" s="67"/>
      <c r="AM51" s="67"/>
      <c r="AN51" s="67"/>
      <c r="AP51" s="67"/>
      <c r="AQ51" s="67"/>
      <c r="AR51" s="67"/>
      <c r="AT51" s="67"/>
      <c r="AV51" s="41"/>
      <c r="AW51" s="41"/>
      <c r="AX51" s="41"/>
      <c r="AY51" s="41"/>
      <c r="AZ51" s="41"/>
      <c r="BA51" s="41"/>
      <c r="BB51" s="41"/>
      <c r="BC51" s="41"/>
      <c r="BD51" s="41"/>
      <c r="BE51" s="41"/>
      <c r="BF51" s="41"/>
      <c r="BG51" s="41"/>
      <c r="BH51" s="41"/>
      <c r="BJ51" s="38"/>
      <c r="BK51" s="38"/>
      <c r="BL51" s="32"/>
      <c r="BM51" s="38"/>
      <c r="BN51" s="38"/>
      <c r="BO51" s="38"/>
      <c r="BP51" s="38"/>
      <c r="BQ51" s="38"/>
      <c r="BR51" s="38"/>
      <c r="BS51" s="38"/>
      <c r="BT51" s="38"/>
      <c r="BU51" s="38"/>
      <c r="BV51" s="38"/>
      <c r="BW51" s="38"/>
      <c r="BX51" s="38"/>
      <c r="BY51" s="38"/>
      <c r="BZ51" s="38"/>
      <c r="CA51" s="38"/>
      <c r="CB51" s="38"/>
      <c r="CC51" s="38"/>
      <c r="CD51" s="48"/>
      <c r="CE51" s="38"/>
      <c r="CF51" s="38"/>
      <c r="CG51" s="38"/>
      <c r="CH51" s="38"/>
      <c r="CI51" s="38"/>
      <c r="CJ51" s="38"/>
      <c r="CK51" s="38"/>
      <c r="CL51" s="38"/>
      <c r="CM51" s="38"/>
      <c r="CN51" s="38"/>
      <c r="CO51" s="38"/>
      <c r="CP51" s="38"/>
      <c r="CQ51" s="38"/>
      <c r="CR51" s="38"/>
      <c r="CS51" s="38"/>
      <c r="CT51" s="38"/>
      <c r="CU51" s="38"/>
      <c r="CV51" s="38"/>
      <c r="CW51" s="38"/>
      <c r="CX51" s="38"/>
    </row>
    <row r="52" spans="30:102" s="4" customFormat="1" ht="30" customHeight="1" x14ac:dyDescent="0.25">
      <c r="AD52" s="67"/>
      <c r="AF52" s="67"/>
      <c r="AH52" s="67"/>
      <c r="AI52" s="67"/>
      <c r="AJ52" s="67"/>
      <c r="AK52" s="67"/>
      <c r="AL52" s="67"/>
      <c r="AM52" s="67"/>
      <c r="AN52" s="67"/>
      <c r="AP52" s="67"/>
      <c r="AQ52" s="67"/>
      <c r="AR52" s="67"/>
      <c r="AT52" s="67"/>
      <c r="AV52" s="41"/>
      <c r="AW52" s="41"/>
      <c r="AX52" s="41"/>
      <c r="AY52" s="41"/>
      <c r="AZ52" s="41"/>
      <c r="BA52" s="41"/>
      <c r="BB52" s="41"/>
      <c r="BC52" s="41"/>
      <c r="BD52" s="41"/>
      <c r="BE52" s="41"/>
      <c r="BF52" s="41"/>
      <c r="BG52" s="41"/>
      <c r="BH52" s="41"/>
      <c r="BJ52" s="38"/>
      <c r="BK52" s="38"/>
      <c r="BL52" s="32"/>
      <c r="BM52" s="38"/>
      <c r="BN52" s="38"/>
      <c r="BO52" s="38"/>
      <c r="BP52" s="38"/>
      <c r="BQ52" s="38"/>
      <c r="BR52" s="38"/>
      <c r="BS52" s="38"/>
      <c r="BT52" s="38"/>
      <c r="BU52" s="38"/>
      <c r="BV52" s="38"/>
      <c r="BW52" s="38"/>
      <c r="BX52" s="38"/>
      <c r="BY52" s="38"/>
      <c r="BZ52" s="38"/>
      <c r="CA52" s="38"/>
      <c r="CB52" s="38"/>
      <c r="CC52" s="38"/>
      <c r="CD52" s="48"/>
      <c r="CE52" s="38"/>
      <c r="CF52" s="38"/>
      <c r="CG52" s="38"/>
      <c r="CH52" s="38"/>
      <c r="CI52" s="38"/>
      <c r="CJ52" s="38"/>
      <c r="CK52" s="38"/>
      <c r="CL52" s="38"/>
      <c r="CM52" s="38"/>
      <c r="CN52" s="38"/>
      <c r="CO52" s="38"/>
      <c r="CP52" s="38"/>
      <c r="CQ52" s="38"/>
      <c r="CR52" s="38"/>
      <c r="CS52" s="38"/>
      <c r="CT52" s="38"/>
      <c r="CU52" s="38"/>
      <c r="CV52" s="38"/>
      <c r="CW52" s="38"/>
      <c r="CX52" s="38"/>
    </row>
    <row r="53" spans="30:102" s="4" customFormat="1" ht="30" customHeight="1" x14ac:dyDescent="0.25">
      <c r="AD53" s="67"/>
      <c r="AF53" s="67"/>
      <c r="AH53" s="67"/>
      <c r="AI53" s="67"/>
      <c r="AJ53" s="67"/>
      <c r="AK53" s="67"/>
      <c r="AL53" s="67"/>
      <c r="AM53" s="67"/>
      <c r="AN53" s="67"/>
      <c r="AP53" s="67"/>
      <c r="AQ53" s="67"/>
      <c r="AR53" s="67"/>
      <c r="AT53" s="67"/>
      <c r="AV53" s="41"/>
      <c r="AW53" s="41"/>
      <c r="BP53" s="38"/>
      <c r="BQ53" s="38"/>
      <c r="BR53" s="38"/>
      <c r="BS53" s="38"/>
      <c r="BT53" s="38"/>
      <c r="BU53" s="38"/>
      <c r="BV53" s="38"/>
      <c r="BW53" s="38"/>
      <c r="BX53" s="38"/>
      <c r="BY53" s="38"/>
      <c r="BZ53" s="38"/>
      <c r="CA53" s="38"/>
      <c r="CB53" s="38"/>
      <c r="CC53" s="38"/>
      <c r="CD53" s="48"/>
      <c r="CE53" s="38"/>
      <c r="CF53" s="38"/>
      <c r="CG53" s="38"/>
      <c r="CH53" s="38"/>
      <c r="CI53" s="38"/>
      <c r="CJ53" s="38"/>
      <c r="CK53" s="38"/>
      <c r="CL53" s="38"/>
      <c r="CM53" s="38"/>
      <c r="CN53" s="38"/>
      <c r="CO53" s="38"/>
      <c r="CP53" s="38"/>
      <c r="CQ53" s="38"/>
      <c r="CR53" s="38"/>
      <c r="CS53" s="38"/>
      <c r="CT53" s="38"/>
      <c r="CU53" s="38"/>
      <c r="CV53" s="38"/>
      <c r="CW53" s="38"/>
      <c r="CX53" s="38"/>
    </row>
    <row r="54" spans="30:102" s="4" customFormat="1" ht="30" customHeight="1" x14ac:dyDescent="0.25">
      <c r="AD54" s="67"/>
      <c r="AF54" s="67"/>
      <c r="AH54" s="67"/>
      <c r="AI54" s="67"/>
      <c r="AJ54" s="67"/>
      <c r="AK54" s="67"/>
      <c r="AL54" s="67"/>
      <c r="AM54" s="67"/>
      <c r="AN54" s="67"/>
      <c r="AP54" s="67"/>
      <c r="AQ54" s="67"/>
      <c r="AR54" s="67"/>
      <c r="AT54" s="67"/>
      <c r="AV54" s="41"/>
      <c r="AW54" s="41"/>
      <c r="BP54" s="38"/>
      <c r="BQ54" s="38"/>
      <c r="BR54" s="38"/>
      <c r="BS54" s="38"/>
      <c r="BT54" s="38"/>
      <c r="BU54" s="38"/>
      <c r="BV54" s="38"/>
      <c r="BW54" s="38"/>
      <c r="BX54" s="38"/>
      <c r="BY54" s="38"/>
      <c r="BZ54" s="38"/>
      <c r="CA54" s="38"/>
      <c r="CB54" s="38"/>
      <c r="CC54" s="38"/>
      <c r="CD54" s="48"/>
      <c r="CE54" s="38"/>
      <c r="CF54" s="38"/>
      <c r="CG54" s="38"/>
      <c r="CH54" s="38"/>
      <c r="CI54" s="38"/>
      <c r="CJ54" s="38"/>
      <c r="CK54" s="38"/>
      <c r="CL54" s="38"/>
      <c r="CM54" s="38"/>
      <c r="CN54" s="38"/>
      <c r="CO54" s="38"/>
      <c r="CP54" s="38"/>
      <c r="CQ54" s="38"/>
      <c r="CR54" s="38"/>
      <c r="CS54" s="38"/>
      <c r="CT54" s="38"/>
      <c r="CU54" s="38"/>
      <c r="CV54" s="38"/>
      <c r="CW54" s="38"/>
      <c r="CX54" s="38"/>
    </row>
    <row r="55" spans="30:102" s="4" customFormat="1" ht="20.100000000000001" customHeight="1" x14ac:dyDescent="0.25">
      <c r="AD55" s="67"/>
      <c r="AF55" s="67"/>
      <c r="AH55" s="67"/>
      <c r="AI55" s="67"/>
      <c r="AJ55" s="67"/>
      <c r="AK55" s="67"/>
      <c r="AL55" s="67"/>
      <c r="AM55" s="67"/>
      <c r="AN55" s="67"/>
      <c r="AP55" s="67"/>
      <c r="AQ55" s="67"/>
      <c r="AR55" s="67"/>
      <c r="AT55" s="67"/>
      <c r="AV55" s="41"/>
      <c r="AW55" s="41"/>
      <c r="BP55" s="38"/>
      <c r="BQ55" s="38"/>
      <c r="BR55" s="38"/>
      <c r="BS55" s="38"/>
      <c r="BT55" s="38"/>
      <c r="BU55" s="38"/>
      <c r="BV55" s="38"/>
      <c r="BW55" s="38"/>
      <c r="BX55" s="38"/>
      <c r="BY55" s="38"/>
      <c r="BZ55" s="38"/>
      <c r="CA55" s="38"/>
      <c r="CB55" s="38"/>
      <c r="CC55" s="38"/>
      <c r="CD55" s="48"/>
      <c r="CE55" s="38"/>
      <c r="CF55" s="38"/>
      <c r="CG55" s="38"/>
      <c r="CH55" s="38"/>
      <c r="CI55" s="38"/>
      <c r="CJ55" s="38"/>
      <c r="CK55" s="38"/>
      <c r="CL55" s="38"/>
      <c r="CM55" s="38"/>
      <c r="CN55" s="38"/>
      <c r="CO55" s="38"/>
      <c r="CP55" s="38"/>
      <c r="CQ55" s="38"/>
      <c r="CR55" s="38"/>
      <c r="CS55" s="38"/>
      <c r="CT55" s="38"/>
      <c r="CU55" s="38"/>
      <c r="CV55" s="38"/>
      <c r="CW55" s="38"/>
      <c r="CX55" s="38"/>
    </row>
    <row r="56" spans="30:102" s="4" customFormat="1" ht="20.100000000000001" customHeight="1" x14ac:dyDescent="0.25">
      <c r="AD56" s="67"/>
      <c r="AF56" s="67"/>
      <c r="AH56" s="67"/>
      <c r="AI56" s="67"/>
      <c r="AJ56" s="67"/>
      <c r="AK56" s="67"/>
      <c r="AL56" s="67"/>
      <c r="AM56" s="67"/>
      <c r="AN56" s="67"/>
      <c r="AP56" s="67"/>
      <c r="AQ56" s="67"/>
      <c r="AR56" s="67"/>
      <c r="AT56" s="67"/>
      <c r="AV56" s="41"/>
      <c r="AW56" s="41"/>
      <c r="BP56" s="38"/>
      <c r="BQ56" s="38"/>
      <c r="BR56" s="38"/>
      <c r="BS56" s="38"/>
      <c r="BT56" s="38"/>
      <c r="BU56" s="38"/>
      <c r="BV56" s="38"/>
      <c r="BW56" s="38"/>
      <c r="BX56" s="38"/>
      <c r="BY56" s="38"/>
      <c r="BZ56" s="38"/>
      <c r="CA56" s="38"/>
      <c r="CB56" s="38"/>
      <c r="CC56" s="38"/>
      <c r="CD56" s="48"/>
      <c r="CE56" s="38"/>
      <c r="CF56" s="38"/>
      <c r="CG56" s="38"/>
      <c r="CH56" s="38"/>
      <c r="CI56" s="38"/>
      <c r="CJ56" s="38"/>
      <c r="CK56" s="38"/>
      <c r="CL56" s="38"/>
      <c r="CM56" s="38"/>
      <c r="CN56" s="38"/>
      <c r="CO56" s="38"/>
      <c r="CP56" s="38"/>
      <c r="CQ56" s="38"/>
      <c r="CR56" s="38"/>
      <c r="CS56" s="38"/>
      <c r="CT56" s="38"/>
      <c r="CU56" s="38"/>
      <c r="CV56" s="38"/>
      <c r="CW56" s="38"/>
      <c r="CX56" s="38"/>
    </row>
    <row r="57" spans="30:102" s="4" customFormat="1" ht="20.100000000000001" customHeight="1" x14ac:dyDescent="0.25">
      <c r="AD57" s="67"/>
      <c r="AF57" s="67"/>
      <c r="AH57" s="67"/>
      <c r="AI57" s="67"/>
      <c r="AJ57" s="67"/>
      <c r="AK57" s="67"/>
      <c r="AL57" s="67"/>
      <c r="AM57" s="67"/>
      <c r="AN57" s="67"/>
      <c r="AP57" s="67"/>
      <c r="AQ57" s="67"/>
      <c r="AR57" s="67"/>
      <c r="AT57" s="67"/>
      <c r="AV57" s="41"/>
      <c r="AW57" s="41"/>
      <c r="BP57" s="38"/>
      <c r="BQ57" s="38"/>
      <c r="BR57" s="38"/>
      <c r="BS57" s="38"/>
      <c r="BT57" s="38"/>
      <c r="BU57" s="38"/>
      <c r="BV57" s="38"/>
      <c r="BW57" s="38"/>
      <c r="BX57" s="38"/>
      <c r="BY57" s="38"/>
      <c r="BZ57" s="38"/>
      <c r="CA57" s="38"/>
      <c r="CB57" s="38"/>
      <c r="CC57" s="38"/>
      <c r="CD57" s="48"/>
      <c r="CE57" s="38"/>
      <c r="CF57" s="38"/>
      <c r="CG57" s="38"/>
      <c r="CH57" s="38"/>
      <c r="CI57" s="38"/>
      <c r="CJ57" s="38"/>
      <c r="CK57" s="38"/>
      <c r="CL57" s="38"/>
      <c r="CM57" s="38"/>
      <c r="CN57" s="38"/>
      <c r="CO57" s="38"/>
      <c r="CP57" s="38"/>
      <c r="CQ57" s="38"/>
      <c r="CR57" s="38"/>
      <c r="CS57" s="38"/>
      <c r="CT57" s="38"/>
      <c r="CU57" s="38"/>
      <c r="CV57" s="38"/>
      <c r="CW57" s="38"/>
      <c r="CX57" s="38"/>
    </row>
    <row r="58" spans="30:102" s="4" customFormat="1" ht="20.100000000000001" customHeight="1" x14ac:dyDescent="0.25">
      <c r="AD58" s="67"/>
      <c r="AF58" s="67"/>
      <c r="AH58" s="67"/>
      <c r="AI58" s="67"/>
      <c r="AJ58" s="67"/>
      <c r="AK58" s="67"/>
      <c r="AL58" s="67"/>
      <c r="AM58" s="67"/>
      <c r="AN58" s="67"/>
      <c r="AP58" s="67"/>
      <c r="AQ58" s="67"/>
      <c r="AR58" s="67"/>
      <c r="AT58" s="67"/>
      <c r="AV58" s="41"/>
      <c r="AW58" s="41"/>
      <c r="AX58" s="41"/>
      <c r="AY58" s="41"/>
      <c r="AZ58" s="41"/>
      <c r="BA58" s="41"/>
      <c r="BB58" s="41"/>
      <c r="BC58" s="41"/>
      <c r="BD58" s="41"/>
      <c r="BE58" s="41"/>
      <c r="BF58" s="41"/>
      <c r="BG58" s="41"/>
      <c r="BH58" s="41"/>
      <c r="BJ58" s="38"/>
      <c r="BK58" s="38"/>
      <c r="BL58" s="32"/>
      <c r="BM58" s="38"/>
      <c r="BN58" s="38"/>
      <c r="BO58" s="38"/>
      <c r="BP58" s="38"/>
      <c r="BQ58" s="38"/>
      <c r="BR58" s="38"/>
      <c r="BS58" s="38"/>
      <c r="BT58" s="38"/>
      <c r="BU58" s="38"/>
      <c r="BV58" s="38"/>
      <c r="BW58" s="38"/>
      <c r="BX58" s="38"/>
      <c r="BY58" s="38"/>
      <c r="BZ58" s="38"/>
      <c r="CA58" s="38"/>
      <c r="CB58" s="38"/>
      <c r="CC58" s="38"/>
      <c r="CD58" s="48"/>
      <c r="CE58" s="38"/>
      <c r="CF58" s="38"/>
      <c r="CG58" s="38"/>
      <c r="CH58" s="38"/>
      <c r="CI58" s="38"/>
      <c r="CJ58" s="38"/>
      <c r="CK58" s="38"/>
      <c r="CL58" s="38"/>
      <c r="CM58" s="38"/>
      <c r="CN58" s="38"/>
      <c r="CO58" s="38"/>
      <c r="CP58" s="38"/>
      <c r="CQ58" s="38"/>
      <c r="CR58" s="38"/>
      <c r="CS58" s="38"/>
      <c r="CT58" s="38"/>
      <c r="CU58" s="38"/>
      <c r="CV58" s="38"/>
      <c r="CW58" s="38"/>
      <c r="CX58" s="38"/>
    </row>
    <row r="59" spans="30:102" s="4" customFormat="1" ht="20.100000000000001" customHeight="1" x14ac:dyDescent="0.25">
      <c r="AD59" s="67"/>
      <c r="AF59" s="67"/>
      <c r="AH59" s="67"/>
      <c r="AI59" s="67"/>
      <c r="AJ59" s="67"/>
      <c r="AK59" s="67"/>
      <c r="AL59" s="67"/>
      <c r="AM59" s="67"/>
      <c r="AN59" s="67"/>
      <c r="AP59" s="67"/>
      <c r="AQ59" s="67"/>
      <c r="AR59" s="67"/>
      <c r="AT59" s="67"/>
      <c r="AV59" s="41"/>
      <c r="AW59" s="41"/>
      <c r="AX59" s="41"/>
      <c r="AY59" s="41"/>
      <c r="AZ59" s="41"/>
      <c r="BA59" s="41"/>
      <c r="BB59" s="41"/>
      <c r="BC59" s="41"/>
      <c r="BD59" s="41"/>
      <c r="BE59" s="41"/>
      <c r="BF59" s="41"/>
      <c r="BG59" s="41"/>
      <c r="BH59" s="41"/>
      <c r="BJ59" s="38"/>
      <c r="BK59" s="38"/>
      <c r="BL59" s="32"/>
      <c r="BM59" s="38"/>
      <c r="BN59" s="38"/>
      <c r="BO59" s="38"/>
      <c r="BP59" s="38"/>
      <c r="BQ59" s="38"/>
      <c r="BR59" s="38"/>
      <c r="BS59" s="38"/>
      <c r="BT59" s="38"/>
      <c r="BU59" s="38"/>
      <c r="BV59" s="38"/>
      <c r="BW59" s="38"/>
      <c r="BX59" s="38"/>
      <c r="BY59" s="38"/>
      <c r="BZ59" s="38"/>
      <c r="CA59" s="38"/>
      <c r="CB59" s="38"/>
      <c r="CC59" s="38"/>
      <c r="CD59" s="48"/>
      <c r="CE59" s="38"/>
      <c r="CF59" s="38"/>
      <c r="CG59" s="38"/>
      <c r="CH59" s="38"/>
      <c r="CI59" s="38"/>
      <c r="CJ59" s="38"/>
      <c r="CK59" s="38"/>
      <c r="CL59" s="38"/>
      <c r="CM59" s="38"/>
      <c r="CN59" s="38"/>
      <c r="CO59" s="38"/>
      <c r="CP59" s="38"/>
      <c r="CQ59" s="38"/>
      <c r="CR59" s="38"/>
      <c r="CS59" s="38"/>
      <c r="CT59" s="38"/>
      <c r="CU59" s="38"/>
      <c r="CV59" s="38"/>
      <c r="CW59" s="38"/>
      <c r="CX59" s="38"/>
    </row>
    <row r="60" spans="30:102" s="4" customFormat="1" ht="20.100000000000001" customHeight="1" x14ac:dyDescent="0.25">
      <c r="AD60" s="67"/>
      <c r="AF60" s="67"/>
      <c r="AH60" s="67"/>
      <c r="AI60" s="67"/>
      <c r="AJ60" s="67"/>
      <c r="AK60" s="67"/>
      <c r="AL60" s="67"/>
      <c r="AM60" s="67"/>
      <c r="AN60" s="67"/>
      <c r="AP60" s="67"/>
      <c r="AQ60" s="67"/>
      <c r="AR60" s="67"/>
      <c r="AT60" s="67"/>
      <c r="AV60" s="41"/>
      <c r="AW60" s="41"/>
      <c r="AX60" s="41"/>
      <c r="AY60" s="41"/>
      <c r="AZ60" s="41"/>
      <c r="BA60" s="41"/>
      <c r="BB60" s="41"/>
      <c r="BC60" s="41"/>
      <c r="BD60" s="41"/>
      <c r="BE60" s="41"/>
      <c r="BF60" s="41"/>
      <c r="BG60" s="41"/>
      <c r="BH60" s="41"/>
      <c r="BJ60" s="38"/>
      <c r="BK60" s="38"/>
      <c r="BL60" s="32"/>
      <c r="BM60" s="38"/>
      <c r="BN60" s="38"/>
      <c r="BO60" s="38"/>
      <c r="BP60" s="38"/>
      <c r="BQ60" s="38"/>
      <c r="BR60" s="38"/>
      <c r="BS60" s="38"/>
      <c r="BT60" s="38"/>
      <c r="BU60" s="38"/>
      <c r="BV60" s="38"/>
      <c r="BW60" s="38"/>
      <c r="BX60" s="38"/>
      <c r="BY60" s="38"/>
      <c r="BZ60" s="38"/>
      <c r="CA60" s="38"/>
      <c r="CB60" s="38"/>
      <c r="CC60" s="38"/>
      <c r="CD60" s="48"/>
      <c r="CE60" s="38"/>
      <c r="CF60" s="38"/>
      <c r="CG60" s="38"/>
      <c r="CH60" s="38"/>
      <c r="CI60" s="38"/>
      <c r="CJ60" s="38"/>
      <c r="CK60" s="38"/>
      <c r="CL60" s="38"/>
      <c r="CM60" s="38"/>
      <c r="CN60" s="38"/>
      <c r="CO60" s="38"/>
      <c r="CP60" s="38"/>
      <c r="CQ60" s="38"/>
      <c r="CR60" s="38"/>
      <c r="CS60" s="38"/>
      <c r="CT60" s="38"/>
      <c r="CU60" s="38"/>
      <c r="CV60" s="38"/>
      <c r="CW60" s="38"/>
      <c r="CX60" s="38"/>
    </row>
    <row r="61" spans="30:102" s="4" customFormat="1" ht="20.100000000000001" customHeight="1" x14ac:dyDescent="0.25">
      <c r="AD61" s="67"/>
      <c r="AF61" s="67"/>
      <c r="AH61" s="67"/>
      <c r="AI61" s="67"/>
      <c r="AJ61" s="67"/>
      <c r="AK61" s="67"/>
      <c r="AL61" s="67"/>
      <c r="AM61" s="67"/>
      <c r="AN61" s="67"/>
      <c r="AP61" s="67"/>
      <c r="AQ61" s="67"/>
      <c r="AR61" s="67"/>
      <c r="AT61" s="67"/>
      <c r="AV61" s="41"/>
      <c r="AW61" s="41"/>
      <c r="AX61" s="41"/>
      <c r="AY61" s="41"/>
      <c r="AZ61" s="41"/>
      <c r="BA61" s="41"/>
      <c r="BB61" s="41"/>
      <c r="BC61" s="41"/>
      <c r="BD61" s="41"/>
      <c r="BE61" s="41"/>
      <c r="BF61" s="41"/>
      <c r="BG61" s="41"/>
      <c r="BH61" s="41"/>
      <c r="BJ61" s="38"/>
      <c r="BK61" s="38"/>
      <c r="BL61" s="32"/>
      <c r="BM61" s="38"/>
      <c r="BN61" s="38"/>
      <c r="BO61" s="38"/>
      <c r="BP61" s="38"/>
      <c r="BQ61" s="38"/>
      <c r="BR61" s="38"/>
      <c r="BS61" s="38"/>
      <c r="BT61" s="38"/>
      <c r="BU61" s="38"/>
      <c r="BV61" s="38"/>
      <c r="BW61" s="38"/>
      <c r="BX61" s="38"/>
      <c r="BY61" s="38"/>
      <c r="BZ61" s="38"/>
      <c r="CA61" s="38"/>
      <c r="CB61" s="38"/>
      <c r="CC61" s="38"/>
      <c r="CD61" s="48"/>
      <c r="CE61" s="38"/>
      <c r="CF61" s="38"/>
      <c r="CG61" s="38"/>
      <c r="CH61" s="38"/>
      <c r="CI61" s="38"/>
      <c r="CJ61" s="38"/>
      <c r="CK61" s="38"/>
      <c r="CL61" s="38"/>
      <c r="CM61" s="38"/>
      <c r="CN61" s="38"/>
      <c r="CO61" s="38"/>
      <c r="CP61" s="38"/>
      <c r="CQ61" s="38"/>
      <c r="CR61" s="38"/>
      <c r="CS61" s="38"/>
      <c r="CT61" s="38"/>
      <c r="CU61" s="38"/>
      <c r="CV61" s="38"/>
      <c r="CW61" s="38"/>
      <c r="CX61" s="38"/>
    </row>
    <row r="62" spans="30:102" s="4" customFormat="1" ht="20.100000000000001" customHeight="1" x14ac:dyDescent="0.25">
      <c r="AD62" s="67"/>
      <c r="AF62" s="67"/>
      <c r="AH62" s="67"/>
      <c r="AI62" s="67"/>
      <c r="AJ62" s="67"/>
      <c r="AK62" s="67"/>
      <c r="AL62" s="67"/>
      <c r="AM62" s="67"/>
      <c r="AN62" s="67"/>
      <c r="AP62" s="67"/>
      <c r="AQ62" s="67"/>
      <c r="AR62" s="67"/>
      <c r="AT62" s="67"/>
      <c r="AV62" s="41"/>
      <c r="AW62" s="41"/>
      <c r="AX62" s="41"/>
      <c r="AY62" s="41"/>
      <c r="AZ62" s="41"/>
      <c r="BA62" s="41"/>
      <c r="BB62" s="41"/>
      <c r="BC62" s="41"/>
      <c r="BD62" s="41"/>
      <c r="BE62" s="41"/>
      <c r="BF62" s="41"/>
      <c r="BG62" s="41"/>
      <c r="BH62" s="41"/>
      <c r="BJ62" s="38"/>
      <c r="BK62" s="38"/>
      <c r="BL62" s="32"/>
      <c r="BM62" s="38"/>
      <c r="BN62" s="38"/>
      <c r="BO62" s="38"/>
      <c r="BP62" s="38"/>
      <c r="BQ62" s="38"/>
      <c r="BR62" s="38"/>
      <c r="BS62" s="38"/>
      <c r="BT62" s="38"/>
      <c r="BU62" s="38"/>
      <c r="BV62" s="38"/>
      <c r="BW62" s="38"/>
      <c r="BX62" s="38"/>
      <c r="BY62" s="38"/>
      <c r="BZ62" s="38"/>
      <c r="CA62" s="38"/>
      <c r="CB62" s="38"/>
      <c r="CC62" s="38"/>
      <c r="CD62" s="48"/>
      <c r="CE62" s="38"/>
      <c r="CF62" s="38"/>
      <c r="CG62" s="38"/>
      <c r="CH62" s="38"/>
      <c r="CI62" s="38"/>
      <c r="CJ62" s="38"/>
      <c r="CK62" s="38"/>
      <c r="CL62" s="38"/>
      <c r="CM62" s="38"/>
      <c r="CN62" s="38"/>
      <c r="CO62" s="38"/>
      <c r="CP62" s="38"/>
      <c r="CQ62" s="38"/>
      <c r="CR62" s="38"/>
      <c r="CS62" s="38"/>
      <c r="CT62" s="38"/>
      <c r="CU62" s="38"/>
      <c r="CV62" s="38"/>
      <c r="CW62" s="38"/>
      <c r="CX62" s="38"/>
    </row>
    <row r="63" spans="30:102" s="4" customFormat="1" ht="20.100000000000001" customHeight="1" x14ac:dyDescent="0.25">
      <c r="AD63" s="67"/>
      <c r="AF63" s="67"/>
      <c r="AH63" s="67"/>
      <c r="AI63" s="67"/>
      <c r="AJ63" s="67"/>
      <c r="AK63" s="67"/>
      <c r="AL63" s="67"/>
      <c r="AM63" s="67"/>
      <c r="AN63" s="67"/>
      <c r="AP63" s="67"/>
      <c r="AQ63" s="67"/>
      <c r="AR63" s="67"/>
      <c r="AT63" s="67"/>
      <c r="AV63" s="41"/>
      <c r="AW63" s="41"/>
      <c r="AX63" s="41"/>
      <c r="AY63" s="41"/>
      <c r="AZ63" s="41"/>
      <c r="BA63" s="41"/>
      <c r="BB63" s="41"/>
      <c r="BC63" s="41"/>
      <c r="BD63" s="41"/>
      <c r="BE63" s="41"/>
      <c r="BF63" s="41"/>
      <c r="BG63" s="41"/>
      <c r="BH63" s="41"/>
      <c r="BJ63" s="38"/>
      <c r="BK63" s="38"/>
      <c r="BL63" s="32"/>
      <c r="BM63" s="38"/>
      <c r="BN63" s="38"/>
      <c r="BO63" s="38"/>
      <c r="BP63" s="38"/>
      <c r="BQ63" s="38"/>
      <c r="BR63" s="38"/>
      <c r="BS63" s="38"/>
      <c r="BT63" s="38"/>
      <c r="BU63" s="38"/>
      <c r="BV63" s="38"/>
      <c r="BW63" s="38"/>
      <c r="BX63" s="38"/>
      <c r="BY63" s="38"/>
      <c r="BZ63" s="38"/>
      <c r="CA63" s="38"/>
      <c r="CB63" s="38"/>
      <c r="CC63" s="38"/>
      <c r="CD63" s="48"/>
      <c r="CE63" s="38"/>
      <c r="CF63" s="38"/>
      <c r="CG63" s="38"/>
      <c r="CH63" s="38"/>
      <c r="CI63" s="38"/>
      <c r="CJ63" s="38"/>
      <c r="CK63" s="38"/>
      <c r="CL63" s="38"/>
      <c r="CM63" s="38"/>
      <c r="CN63" s="38"/>
      <c r="CO63" s="38"/>
      <c r="CP63" s="38"/>
      <c r="CQ63" s="38"/>
      <c r="CR63" s="38"/>
      <c r="CS63" s="38"/>
      <c r="CT63" s="38"/>
      <c r="CU63" s="38"/>
      <c r="CV63" s="38"/>
      <c r="CW63" s="38"/>
      <c r="CX63" s="38"/>
    </row>
    <row r="64" spans="30:102" s="4" customFormat="1" ht="20.100000000000001" customHeight="1" x14ac:dyDescent="0.25">
      <c r="AD64" s="67"/>
      <c r="AF64" s="67"/>
      <c r="AH64" s="67"/>
      <c r="AI64" s="67"/>
      <c r="AJ64" s="67"/>
      <c r="AK64" s="67"/>
      <c r="AL64" s="67"/>
      <c r="AM64" s="67"/>
      <c r="AN64" s="67"/>
      <c r="AP64" s="67"/>
      <c r="AQ64" s="67"/>
      <c r="AR64" s="67"/>
      <c r="AT64" s="67"/>
      <c r="AV64" s="41"/>
      <c r="AW64" s="41"/>
      <c r="AX64" s="41"/>
      <c r="AY64" s="41"/>
      <c r="AZ64" s="41"/>
      <c r="BA64" s="41"/>
      <c r="BB64" s="41"/>
      <c r="BC64" s="41"/>
      <c r="BD64" s="41"/>
      <c r="BE64" s="41"/>
      <c r="BF64" s="41"/>
      <c r="BG64" s="41"/>
      <c r="BH64" s="41"/>
      <c r="BJ64" s="38"/>
      <c r="BK64" s="38"/>
      <c r="BL64" s="32"/>
      <c r="BM64" s="38"/>
      <c r="BN64" s="38"/>
      <c r="BO64" s="38"/>
      <c r="BP64" s="38"/>
      <c r="BQ64" s="38"/>
      <c r="BR64" s="38"/>
      <c r="BS64" s="38"/>
      <c r="BT64" s="38"/>
      <c r="BU64" s="38"/>
      <c r="BV64" s="38"/>
      <c r="BW64" s="38"/>
      <c r="BX64" s="38"/>
      <c r="BY64" s="38"/>
      <c r="BZ64" s="38"/>
      <c r="CA64" s="38"/>
      <c r="CB64" s="38"/>
      <c r="CC64" s="38"/>
      <c r="CD64" s="48"/>
      <c r="CE64" s="38"/>
      <c r="CF64" s="38"/>
      <c r="CG64" s="38"/>
      <c r="CH64" s="38"/>
      <c r="CI64" s="38"/>
      <c r="CJ64" s="38"/>
      <c r="CK64" s="38"/>
      <c r="CL64" s="38"/>
      <c r="CM64" s="38"/>
      <c r="CN64" s="38"/>
      <c r="CO64" s="38"/>
      <c r="CP64" s="38"/>
      <c r="CQ64" s="38"/>
      <c r="CR64" s="38"/>
      <c r="CS64" s="38"/>
      <c r="CT64" s="38"/>
      <c r="CU64" s="38"/>
      <c r="CV64" s="38"/>
      <c r="CW64" s="38"/>
      <c r="CX64" s="38"/>
    </row>
    <row r="65" spans="30:102" s="4" customFormat="1" ht="20.100000000000001" customHeight="1" x14ac:dyDescent="0.25">
      <c r="AD65" s="67"/>
      <c r="AF65" s="67"/>
      <c r="AH65" s="67"/>
      <c r="AI65" s="67"/>
      <c r="AJ65" s="67"/>
      <c r="AK65" s="67"/>
      <c r="AL65" s="67"/>
      <c r="AM65" s="67"/>
      <c r="AN65" s="67"/>
      <c r="AP65" s="67"/>
      <c r="AQ65" s="67"/>
      <c r="AR65" s="67"/>
      <c r="AT65" s="67"/>
      <c r="AV65" s="41"/>
      <c r="AW65" s="41"/>
      <c r="AX65" s="41"/>
      <c r="AY65" s="41"/>
      <c r="AZ65" s="41"/>
      <c r="BA65" s="41"/>
      <c r="BB65" s="41"/>
      <c r="BC65" s="41"/>
      <c r="BD65" s="41"/>
      <c r="BE65" s="41"/>
      <c r="BF65" s="41"/>
      <c r="BG65" s="41"/>
      <c r="BH65" s="41"/>
      <c r="BJ65" s="38"/>
      <c r="BK65" s="38"/>
      <c r="BL65" s="32"/>
      <c r="BM65" s="38"/>
      <c r="BN65" s="38"/>
      <c r="BO65" s="38"/>
      <c r="BP65" s="38"/>
      <c r="BQ65" s="38"/>
      <c r="BR65" s="38"/>
      <c r="BS65" s="38"/>
      <c r="BT65" s="38"/>
      <c r="BU65" s="38"/>
      <c r="BV65" s="38"/>
      <c r="BW65" s="38"/>
      <c r="BX65" s="38"/>
      <c r="BY65" s="38"/>
      <c r="BZ65" s="38"/>
      <c r="CA65" s="38"/>
      <c r="CB65" s="38"/>
      <c r="CC65" s="38"/>
      <c r="CD65" s="48"/>
      <c r="CE65" s="38"/>
      <c r="CF65" s="38"/>
      <c r="CG65" s="38"/>
      <c r="CH65" s="38"/>
      <c r="CI65" s="38"/>
      <c r="CJ65" s="38"/>
      <c r="CK65" s="38"/>
      <c r="CL65" s="38"/>
      <c r="CM65" s="38"/>
      <c r="CN65" s="38"/>
      <c r="CO65" s="38"/>
      <c r="CP65" s="38"/>
      <c r="CQ65" s="38"/>
      <c r="CR65" s="38"/>
      <c r="CS65" s="38"/>
      <c r="CT65" s="38"/>
      <c r="CU65" s="38"/>
      <c r="CV65" s="38"/>
      <c r="CW65" s="38"/>
      <c r="CX65" s="38"/>
    </row>
    <row r="66" spans="30:102" s="4" customFormat="1" ht="20.100000000000001" customHeight="1" x14ac:dyDescent="0.25">
      <c r="AD66" s="67"/>
      <c r="AF66" s="67"/>
      <c r="AH66" s="67"/>
      <c r="AI66" s="67"/>
      <c r="AJ66" s="67"/>
      <c r="AK66" s="67"/>
      <c r="AL66" s="67"/>
      <c r="AM66" s="67"/>
      <c r="AN66" s="67"/>
      <c r="AP66" s="67"/>
      <c r="AQ66" s="67"/>
      <c r="AR66" s="67"/>
      <c r="AT66" s="67"/>
      <c r="AV66" s="41"/>
      <c r="AW66" s="41"/>
      <c r="AX66" s="41"/>
      <c r="AY66" s="41"/>
      <c r="AZ66" s="41"/>
      <c r="BA66" s="41"/>
      <c r="BB66" s="41"/>
      <c r="BC66" s="41"/>
      <c r="BD66" s="41"/>
      <c r="BE66" s="41"/>
      <c r="BF66" s="41"/>
      <c r="BG66" s="41"/>
      <c r="BH66" s="41"/>
      <c r="BJ66" s="38"/>
      <c r="BK66" s="38"/>
      <c r="BL66" s="32"/>
      <c r="BM66" s="38"/>
      <c r="BN66" s="38"/>
      <c r="BO66" s="38"/>
      <c r="BP66" s="38"/>
      <c r="BQ66" s="38"/>
      <c r="BR66" s="38"/>
      <c r="BS66" s="38"/>
      <c r="BT66" s="38"/>
      <c r="BU66" s="38"/>
      <c r="BV66" s="38"/>
      <c r="BW66" s="38"/>
      <c r="BX66" s="38"/>
      <c r="BY66" s="38"/>
      <c r="BZ66" s="38"/>
      <c r="CA66" s="38"/>
      <c r="CB66" s="38"/>
      <c r="CC66" s="38"/>
      <c r="CD66" s="48"/>
      <c r="CE66" s="38"/>
      <c r="CF66" s="38"/>
      <c r="CG66" s="38"/>
      <c r="CH66" s="38"/>
      <c r="CI66" s="38"/>
      <c r="CJ66" s="38"/>
      <c r="CK66" s="38"/>
      <c r="CL66" s="38"/>
      <c r="CM66" s="38"/>
      <c r="CN66" s="38"/>
      <c r="CO66" s="38"/>
      <c r="CP66" s="38"/>
      <c r="CQ66" s="38"/>
      <c r="CR66" s="38"/>
      <c r="CS66" s="38"/>
      <c r="CT66" s="38"/>
      <c r="CU66" s="38"/>
      <c r="CV66" s="38"/>
      <c r="CW66" s="38"/>
      <c r="CX66" s="38"/>
    </row>
    <row r="67" spans="30:102" s="4" customFormat="1" ht="20.100000000000001" customHeight="1" x14ac:dyDescent="0.25">
      <c r="AD67" s="67"/>
      <c r="AF67" s="67"/>
      <c r="AH67" s="67"/>
      <c r="AI67" s="67"/>
      <c r="AJ67" s="67"/>
      <c r="AK67" s="67"/>
      <c r="AL67" s="67"/>
      <c r="AM67" s="67"/>
      <c r="AN67" s="67"/>
      <c r="AP67" s="67"/>
      <c r="AQ67" s="67"/>
      <c r="AR67" s="67"/>
      <c r="AT67" s="67"/>
      <c r="AV67" s="41"/>
      <c r="AW67" s="41"/>
      <c r="AX67" s="41"/>
      <c r="AY67" s="41"/>
      <c r="AZ67" s="41"/>
      <c r="BA67" s="41"/>
      <c r="BB67" s="41"/>
      <c r="BC67" s="41"/>
      <c r="BD67" s="41"/>
      <c r="BE67" s="41"/>
      <c r="BF67" s="41"/>
      <c r="BG67" s="41"/>
      <c r="BH67" s="41"/>
      <c r="BJ67" s="38"/>
      <c r="BK67" s="38"/>
      <c r="BL67" s="32"/>
      <c r="BM67" s="38"/>
      <c r="BN67" s="38"/>
      <c r="BO67" s="38"/>
      <c r="BP67" s="38"/>
      <c r="BQ67" s="38"/>
      <c r="BR67" s="38"/>
      <c r="BS67" s="38"/>
      <c r="BT67" s="38"/>
      <c r="BU67" s="38"/>
      <c r="BV67" s="38"/>
      <c r="BW67" s="38"/>
      <c r="BX67" s="38"/>
      <c r="BY67" s="38"/>
      <c r="BZ67" s="38"/>
      <c r="CA67" s="38"/>
      <c r="CB67" s="38"/>
      <c r="CC67" s="38"/>
      <c r="CD67" s="48"/>
      <c r="CE67" s="38"/>
      <c r="CF67" s="38"/>
      <c r="CG67" s="38"/>
      <c r="CH67" s="38"/>
      <c r="CI67" s="38"/>
      <c r="CJ67" s="38"/>
      <c r="CK67" s="38"/>
      <c r="CL67" s="38"/>
      <c r="CM67" s="38"/>
      <c r="CN67" s="38"/>
      <c r="CO67" s="38"/>
      <c r="CP67" s="38"/>
      <c r="CQ67" s="38"/>
      <c r="CR67" s="38"/>
      <c r="CS67" s="38"/>
      <c r="CT67" s="38"/>
      <c r="CU67" s="38"/>
      <c r="CV67" s="38"/>
      <c r="CW67" s="38"/>
      <c r="CX67" s="38"/>
    </row>
    <row r="68" spans="30:102" s="4" customFormat="1" ht="20.100000000000001" customHeight="1" x14ac:dyDescent="0.25">
      <c r="AD68" s="67"/>
      <c r="AF68" s="67"/>
      <c r="AH68" s="67"/>
      <c r="AI68" s="67"/>
      <c r="AJ68" s="67"/>
      <c r="AK68" s="67"/>
      <c r="AL68" s="67"/>
      <c r="AM68" s="67"/>
      <c r="AN68" s="67"/>
      <c r="AP68" s="67"/>
      <c r="AQ68" s="67"/>
      <c r="AR68" s="67"/>
      <c r="AT68" s="67"/>
      <c r="AV68" s="41"/>
      <c r="AW68" s="41"/>
      <c r="AX68" s="41"/>
      <c r="AY68" s="41"/>
      <c r="AZ68" s="41"/>
      <c r="BA68" s="41"/>
      <c r="BB68" s="41"/>
      <c r="BC68" s="41"/>
      <c r="BD68" s="41"/>
      <c r="BE68" s="41"/>
      <c r="BF68" s="41"/>
      <c r="BG68" s="41"/>
      <c r="BH68" s="41"/>
      <c r="BJ68" s="38"/>
      <c r="BK68" s="38"/>
      <c r="BL68" s="32"/>
      <c r="BM68" s="38"/>
      <c r="BN68" s="38"/>
      <c r="BO68" s="38"/>
      <c r="BP68" s="38"/>
      <c r="BQ68" s="38"/>
      <c r="BR68" s="38"/>
      <c r="BS68" s="38"/>
      <c r="BT68" s="38"/>
      <c r="BU68" s="38"/>
      <c r="BV68" s="38"/>
      <c r="BW68" s="38"/>
      <c r="BX68" s="38"/>
      <c r="BY68" s="38"/>
      <c r="BZ68" s="38"/>
      <c r="CA68" s="38"/>
      <c r="CB68" s="38"/>
      <c r="CC68" s="38"/>
      <c r="CD68" s="48"/>
      <c r="CE68" s="38"/>
      <c r="CF68" s="38"/>
      <c r="CG68" s="38"/>
      <c r="CH68" s="38"/>
      <c r="CI68" s="38"/>
      <c r="CJ68" s="38"/>
      <c r="CK68" s="38"/>
      <c r="CL68" s="38"/>
      <c r="CM68" s="38"/>
      <c r="CN68" s="38"/>
      <c r="CO68" s="38"/>
      <c r="CP68" s="38"/>
      <c r="CQ68" s="38"/>
      <c r="CR68" s="38"/>
      <c r="CS68" s="38"/>
      <c r="CT68" s="38"/>
      <c r="CU68" s="38"/>
      <c r="CV68" s="38"/>
      <c r="CW68" s="38"/>
      <c r="CX68" s="38"/>
    </row>
    <row r="69" spans="30:102" s="4" customFormat="1" ht="20.100000000000001" customHeight="1" x14ac:dyDescent="0.25">
      <c r="AD69" s="67"/>
      <c r="AF69" s="67"/>
      <c r="AH69" s="67"/>
      <c r="AI69" s="67"/>
      <c r="AJ69" s="67"/>
      <c r="AK69" s="67"/>
      <c r="AL69" s="67"/>
      <c r="AM69" s="67"/>
      <c r="AN69" s="67"/>
      <c r="AP69" s="67"/>
      <c r="AQ69" s="67"/>
      <c r="AR69" s="67"/>
      <c r="AT69" s="67"/>
      <c r="AV69" s="41"/>
      <c r="AW69" s="41"/>
      <c r="AX69" s="41"/>
      <c r="AY69" s="41"/>
      <c r="AZ69" s="41"/>
      <c r="BA69" s="41"/>
      <c r="BB69" s="41"/>
      <c r="BC69" s="41"/>
      <c r="BD69" s="41"/>
      <c r="BE69" s="41"/>
      <c r="BF69" s="41"/>
      <c r="BG69" s="41"/>
      <c r="BH69" s="41"/>
      <c r="BJ69" s="38"/>
      <c r="BK69" s="38"/>
      <c r="BL69" s="32"/>
      <c r="BM69" s="38"/>
      <c r="BN69" s="38"/>
      <c r="BO69" s="38"/>
      <c r="BP69" s="38"/>
      <c r="BQ69" s="38"/>
      <c r="BR69" s="38"/>
      <c r="BS69" s="38"/>
      <c r="BT69" s="38"/>
      <c r="BU69" s="38"/>
      <c r="BV69" s="38"/>
      <c r="BW69" s="38"/>
      <c r="BX69" s="38"/>
      <c r="BY69" s="38"/>
      <c r="BZ69" s="38"/>
      <c r="CA69" s="38"/>
      <c r="CB69" s="38"/>
      <c r="CC69" s="38"/>
      <c r="CD69" s="48"/>
      <c r="CE69" s="38"/>
      <c r="CF69" s="38"/>
      <c r="CG69" s="38"/>
      <c r="CH69" s="38"/>
      <c r="CI69" s="38"/>
      <c r="CJ69" s="38"/>
      <c r="CK69" s="38"/>
      <c r="CL69" s="38"/>
      <c r="CM69" s="38"/>
      <c r="CN69" s="38"/>
      <c r="CO69" s="38"/>
      <c r="CP69" s="38"/>
      <c r="CQ69" s="38"/>
      <c r="CR69" s="38"/>
      <c r="CS69" s="38"/>
      <c r="CT69" s="38"/>
      <c r="CU69" s="38"/>
      <c r="CV69" s="38"/>
      <c r="CW69" s="38"/>
      <c r="CX69" s="38"/>
    </row>
    <row r="70" spans="30:102" s="4" customFormat="1" ht="20.100000000000001" customHeight="1" x14ac:dyDescent="0.25">
      <c r="AD70" s="67"/>
      <c r="AF70" s="67"/>
      <c r="AH70" s="67"/>
      <c r="AI70" s="67"/>
      <c r="AJ70" s="67"/>
      <c r="AK70" s="67"/>
      <c r="AL70" s="67"/>
      <c r="AM70" s="67"/>
      <c r="AN70" s="67"/>
      <c r="AP70" s="67"/>
      <c r="AQ70" s="67"/>
      <c r="AR70" s="67"/>
      <c r="AT70" s="67"/>
      <c r="AV70" s="41"/>
      <c r="AW70" s="41"/>
      <c r="AX70" s="41"/>
      <c r="AY70" s="41"/>
      <c r="AZ70" s="41"/>
      <c r="BA70" s="41"/>
      <c r="BB70" s="41"/>
      <c r="BC70" s="41"/>
      <c r="BD70" s="41"/>
      <c r="BE70" s="41"/>
      <c r="BF70" s="41"/>
      <c r="BG70" s="41"/>
      <c r="BH70" s="41"/>
      <c r="BJ70" s="38"/>
      <c r="BK70" s="38"/>
      <c r="BL70" s="32"/>
      <c r="BM70" s="38"/>
      <c r="BN70" s="38"/>
      <c r="BO70" s="38"/>
      <c r="BP70" s="38"/>
      <c r="BQ70" s="38"/>
      <c r="BR70" s="38"/>
      <c r="BS70" s="38"/>
      <c r="BT70" s="38"/>
      <c r="BU70" s="38"/>
      <c r="BV70" s="38"/>
      <c r="BW70" s="38"/>
      <c r="BX70" s="38"/>
      <c r="BY70" s="38"/>
      <c r="BZ70" s="38"/>
      <c r="CA70" s="38"/>
      <c r="CB70" s="38"/>
      <c r="CC70" s="38"/>
      <c r="CD70" s="48"/>
      <c r="CE70" s="38"/>
      <c r="CF70" s="38"/>
      <c r="CG70" s="38"/>
      <c r="CH70" s="38"/>
      <c r="CI70" s="38"/>
      <c r="CJ70" s="38"/>
      <c r="CK70" s="38"/>
      <c r="CL70" s="38"/>
      <c r="CM70" s="38"/>
      <c r="CN70" s="38"/>
      <c r="CO70" s="38"/>
      <c r="CP70" s="38"/>
      <c r="CQ70" s="38"/>
      <c r="CR70" s="38"/>
      <c r="CS70" s="38"/>
      <c r="CT70" s="38"/>
      <c r="CU70" s="38"/>
      <c r="CV70" s="38"/>
      <c r="CW70" s="38"/>
      <c r="CX70" s="38"/>
    </row>
    <row r="71" spans="30:102" s="4" customFormat="1" ht="20.100000000000001" customHeight="1" x14ac:dyDescent="0.25">
      <c r="AD71" s="67"/>
      <c r="AF71" s="67"/>
      <c r="AH71" s="67"/>
      <c r="AI71" s="67"/>
      <c r="AJ71" s="67"/>
      <c r="AK71" s="67"/>
      <c r="AL71" s="67"/>
      <c r="AM71" s="67"/>
      <c r="AN71" s="67"/>
      <c r="AP71" s="67"/>
      <c r="AQ71" s="67"/>
      <c r="AR71" s="67"/>
      <c r="AT71" s="67"/>
      <c r="AV71" s="41"/>
      <c r="AW71" s="41"/>
      <c r="AX71" s="41"/>
      <c r="AY71" s="41"/>
      <c r="AZ71" s="41"/>
      <c r="BA71" s="41"/>
      <c r="BB71" s="41"/>
      <c r="BC71" s="41"/>
      <c r="BD71" s="41"/>
      <c r="BE71" s="41"/>
      <c r="BF71" s="41"/>
      <c r="BG71" s="41"/>
      <c r="BH71" s="41"/>
      <c r="BJ71" s="38"/>
      <c r="BK71" s="38"/>
      <c r="BL71" s="32"/>
      <c r="BM71" s="38"/>
      <c r="BN71" s="38"/>
      <c r="BO71" s="38"/>
      <c r="BP71" s="38"/>
      <c r="BQ71" s="38"/>
      <c r="BR71" s="38"/>
      <c r="BS71" s="38"/>
      <c r="BT71" s="38"/>
      <c r="BU71" s="38"/>
      <c r="BV71" s="38"/>
      <c r="BW71" s="38"/>
      <c r="BX71" s="38"/>
      <c r="BY71" s="38"/>
      <c r="BZ71" s="38"/>
      <c r="CA71" s="38"/>
      <c r="CB71" s="38"/>
      <c r="CC71" s="38"/>
      <c r="CD71" s="48"/>
      <c r="CE71" s="38"/>
      <c r="CF71" s="38"/>
      <c r="CG71" s="38"/>
      <c r="CH71" s="38"/>
      <c r="CI71" s="38"/>
      <c r="CJ71" s="38"/>
      <c r="CK71" s="38"/>
      <c r="CL71" s="38"/>
      <c r="CM71" s="38"/>
      <c r="CN71" s="38"/>
      <c r="CO71" s="38"/>
      <c r="CP71" s="38"/>
      <c r="CQ71" s="38"/>
      <c r="CR71" s="38"/>
      <c r="CS71" s="38"/>
      <c r="CT71" s="38"/>
      <c r="CU71" s="38"/>
      <c r="CV71" s="38"/>
      <c r="CW71" s="38"/>
      <c r="CX71" s="38"/>
    </row>
    <row r="72" spans="30:102" s="4" customFormat="1" ht="20.100000000000001" customHeight="1" x14ac:dyDescent="0.25">
      <c r="AD72" s="67"/>
      <c r="AF72" s="67"/>
      <c r="AH72" s="67"/>
      <c r="AI72" s="67"/>
      <c r="AJ72" s="67"/>
      <c r="AK72" s="67"/>
      <c r="AL72" s="67"/>
      <c r="AM72" s="67"/>
      <c r="AN72" s="67"/>
      <c r="AP72" s="67"/>
      <c r="AQ72" s="67"/>
      <c r="AR72" s="67"/>
      <c r="AT72" s="67"/>
      <c r="AV72" s="41"/>
      <c r="AW72" s="41"/>
      <c r="AX72" s="41"/>
      <c r="AY72" s="41"/>
      <c r="AZ72" s="41"/>
      <c r="BA72" s="41"/>
      <c r="BB72" s="41"/>
      <c r="BC72" s="41"/>
      <c r="BD72" s="41"/>
      <c r="BE72" s="41"/>
      <c r="BF72" s="41"/>
      <c r="BG72" s="41"/>
      <c r="BH72" s="41"/>
      <c r="BJ72" s="38"/>
      <c r="BK72" s="38"/>
      <c r="BL72" s="32"/>
      <c r="BM72" s="38"/>
      <c r="BN72" s="38"/>
      <c r="BO72" s="38"/>
      <c r="BP72" s="38"/>
      <c r="BQ72" s="38"/>
      <c r="BR72" s="38"/>
      <c r="BS72" s="38"/>
      <c r="BT72" s="38"/>
      <c r="BU72" s="38"/>
      <c r="BV72" s="38"/>
      <c r="BW72" s="38"/>
      <c r="BX72" s="38"/>
      <c r="BY72" s="38"/>
      <c r="BZ72" s="38"/>
      <c r="CA72" s="38"/>
      <c r="CB72" s="38"/>
      <c r="CC72" s="38"/>
      <c r="CD72" s="48"/>
      <c r="CE72" s="38"/>
      <c r="CF72" s="38"/>
      <c r="CG72" s="38"/>
      <c r="CH72" s="38"/>
      <c r="CI72" s="38"/>
      <c r="CJ72" s="38"/>
      <c r="CK72" s="38"/>
      <c r="CL72" s="38"/>
      <c r="CM72" s="38"/>
      <c r="CN72" s="38"/>
      <c r="CO72" s="38"/>
      <c r="CP72" s="38"/>
      <c r="CQ72" s="38"/>
      <c r="CR72" s="38"/>
      <c r="CS72" s="38"/>
      <c r="CT72" s="38"/>
      <c r="CU72" s="38"/>
      <c r="CV72" s="38"/>
      <c r="CW72" s="38"/>
      <c r="CX72" s="38"/>
    </row>
    <row r="73" spans="30:102" s="4" customFormat="1" ht="20.100000000000001" customHeight="1" x14ac:dyDescent="0.25">
      <c r="AD73" s="67"/>
      <c r="AF73" s="67"/>
      <c r="AH73" s="67"/>
      <c r="AI73" s="67"/>
      <c r="AJ73" s="67"/>
      <c r="AK73" s="67"/>
      <c r="AL73" s="67"/>
      <c r="AM73" s="67"/>
      <c r="AN73" s="67"/>
      <c r="AP73" s="67"/>
      <c r="AQ73" s="67"/>
      <c r="AR73" s="67"/>
      <c r="AT73" s="67"/>
      <c r="AV73" s="41"/>
      <c r="AW73" s="41"/>
      <c r="AX73" s="41"/>
      <c r="AY73" s="41"/>
      <c r="AZ73" s="41"/>
      <c r="BA73" s="41"/>
      <c r="BB73" s="41"/>
      <c r="BC73" s="41"/>
      <c r="BD73" s="41"/>
      <c r="BE73" s="41"/>
      <c r="BF73" s="41"/>
      <c r="BG73" s="41"/>
      <c r="BH73" s="41"/>
      <c r="BJ73" s="38"/>
      <c r="BK73" s="38"/>
      <c r="BL73" s="32"/>
      <c r="BM73" s="38"/>
      <c r="BN73" s="38"/>
      <c r="BO73" s="38"/>
      <c r="BP73" s="38"/>
      <c r="BQ73" s="38"/>
      <c r="BR73" s="38"/>
      <c r="BS73" s="38"/>
      <c r="BT73" s="38"/>
      <c r="BU73" s="38"/>
      <c r="BV73" s="38"/>
      <c r="BW73" s="38"/>
      <c r="BX73" s="38"/>
      <c r="BY73" s="38"/>
      <c r="BZ73" s="38"/>
      <c r="CA73" s="38"/>
      <c r="CB73" s="38"/>
      <c r="CC73" s="38"/>
      <c r="CD73" s="48"/>
      <c r="CE73" s="38"/>
      <c r="CF73" s="38"/>
      <c r="CG73" s="38"/>
      <c r="CH73" s="38"/>
      <c r="CI73" s="38"/>
      <c r="CJ73" s="38"/>
      <c r="CK73" s="38"/>
      <c r="CL73" s="38"/>
      <c r="CM73" s="38"/>
      <c r="CN73" s="38"/>
      <c r="CO73" s="38"/>
      <c r="CP73" s="38"/>
      <c r="CQ73" s="38"/>
      <c r="CR73" s="38"/>
      <c r="CS73" s="38"/>
      <c r="CT73" s="38"/>
      <c r="CU73" s="38"/>
      <c r="CV73" s="38"/>
      <c r="CW73" s="38"/>
      <c r="CX73" s="38"/>
    </row>
    <row r="74" spans="30:102" s="4" customFormat="1" ht="20.100000000000001" customHeight="1" x14ac:dyDescent="0.25">
      <c r="AD74" s="67"/>
      <c r="AF74" s="67"/>
      <c r="AH74" s="67"/>
      <c r="AI74" s="67"/>
      <c r="AJ74" s="67"/>
      <c r="AK74" s="67"/>
      <c r="AL74" s="67"/>
      <c r="AM74" s="67"/>
      <c r="AN74" s="67"/>
      <c r="AP74" s="67"/>
      <c r="AQ74" s="67"/>
      <c r="AR74" s="67"/>
      <c r="AT74" s="67"/>
      <c r="AV74" s="41"/>
      <c r="AW74" s="41"/>
      <c r="AX74" s="41"/>
      <c r="AY74" s="41"/>
      <c r="AZ74" s="41"/>
      <c r="BA74" s="41"/>
      <c r="BB74" s="41"/>
      <c r="BC74" s="41"/>
      <c r="BD74" s="41"/>
      <c r="BE74" s="41"/>
      <c r="BF74" s="41"/>
      <c r="BG74" s="41"/>
      <c r="BH74" s="41"/>
      <c r="BJ74" s="38"/>
      <c r="BK74" s="38"/>
      <c r="BL74" s="32"/>
      <c r="BM74" s="38"/>
      <c r="BN74" s="38"/>
      <c r="BO74" s="38"/>
      <c r="BP74" s="38"/>
      <c r="BQ74" s="38"/>
      <c r="BR74" s="38"/>
      <c r="BS74" s="38"/>
      <c r="BT74" s="38"/>
      <c r="BU74" s="38"/>
      <c r="BV74" s="38"/>
      <c r="BW74" s="38"/>
      <c r="BX74" s="38"/>
      <c r="BY74" s="38"/>
      <c r="BZ74" s="38"/>
      <c r="CA74" s="38"/>
      <c r="CB74" s="38"/>
      <c r="CC74" s="38"/>
      <c r="CD74" s="48"/>
      <c r="CE74" s="38"/>
      <c r="CF74" s="38"/>
      <c r="CG74" s="38"/>
      <c r="CH74" s="38"/>
      <c r="CI74" s="38"/>
      <c r="CJ74" s="38"/>
      <c r="CK74" s="38"/>
      <c r="CL74" s="38"/>
      <c r="CM74" s="38"/>
      <c r="CN74" s="38"/>
      <c r="CO74" s="38"/>
      <c r="CP74" s="38"/>
      <c r="CQ74" s="38"/>
      <c r="CR74" s="38"/>
      <c r="CS74" s="38"/>
      <c r="CT74" s="38"/>
      <c r="CU74" s="38"/>
      <c r="CV74" s="38"/>
      <c r="CW74" s="38"/>
      <c r="CX74" s="38"/>
    </row>
    <row r="75" spans="30:102" s="4" customFormat="1" ht="20.100000000000001" customHeight="1" x14ac:dyDescent="0.25">
      <c r="AD75" s="67"/>
      <c r="AF75" s="67"/>
      <c r="AH75" s="67"/>
      <c r="AI75" s="67"/>
      <c r="AJ75" s="67"/>
      <c r="AK75" s="67"/>
      <c r="AL75" s="67"/>
      <c r="AM75" s="67"/>
      <c r="AN75" s="67"/>
      <c r="AP75" s="67"/>
      <c r="AQ75" s="67"/>
      <c r="AR75" s="67"/>
      <c r="AT75" s="67"/>
      <c r="AV75" s="41"/>
      <c r="AW75" s="41"/>
      <c r="AX75" s="41"/>
      <c r="AY75" s="41"/>
      <c r="AZ75" s="41"/>
      <c r="BA75" s="41"/>
      <c r="BB75" s="41"/>
      <c r="BC75" s="41"/>
      <c r="BD75" s="41"/>
      <c r="BE75" s="41"/>
      <c r="BF75" s="41"/>
      <c r="BG75" s="41"/>
      <c r="BH75" s="41"/>
      <c r="BJ75" s="38"/>
      <c r="BK75" s="38"/>
      <c r="BL75" s="32"/>
      <c r="BM75" s="38"/>
      <c r="BN75" s="38"/>
      <c r="BO75" s="38"/>
      <c r="BP75" s="38"/>
      <c r="BQ75" s="38"/>
      <c r="BR75" s="38"/>
      <c r="BS75" s="38"/>
      <c r="BT75" s="38"/>
      <c r="BU75" s="38"/>
      <c r="BV75" s="38"/>
      <c r="BW75" s="38"/>
      <c r="BX75" s="38"/>
      <c r="BY75" s="38"/>
      <c r="BZ75" s="38"/>
      <c r="CA75" s="38"/>
      <c r="CB75" s="38"/>
      <c r="CC75" s="38"/>
      <c r="CD75" s="48"/>
      <c r="CE75" s="38"/>
      <c r="CF75" s="38"/>
      <c r="CG75" s="38"/>
      <c r="CH75" s="38"/>
      <c r="CI75" s="38"/>
      <c r="CJ75" s="38"/>
      <c r="CK75" s="38"/>
      <c r="CL75" s="38"/>
      <c r="CM75" s="38"/>
      <c r="CN75" s="38"/>
      <c r="CO75" s="38"/>
      <c r="CP75" s="38"/>
      <c r="CQ75" s="38"/>
      <c r="CR75" s="38"/>
      <c r="CS75" s="38"/>
      <c r="CT75" s="38"/>
      <c r="CU75" s="38"/>
      <c r="CV75" s="38"/>
      <c r="CW75" s="38"/>
      <c r="CX75" s="38"/>
    </row>
    <row r="76" spans="30:102" s="4" customFormat="1" ht="20.100000000000001" customHeight="1" x14ac:dyDescent="0.25">
      <c r="AD76" s="67"/>
      <c r="AF76" s="67"/>
      <c r="AH76" s="67"/>
      <c r="AI76" s="67"/>
      <c r="AJ76" s="67"/>
      <c r="AK76" s="67"/>
      <c r="AL76" s="67"/>
      <c r="AM76" s="67"/>
      <c r="AN76" s="67"/>
      <c r="AP76" s="67"/>
      <c r="AQ76" s="67"/>
      <c r="AR76" s="67"/>
      <c r="AT76" s="67"/>
      <c r="AV76" s="41"/>
      <c r="AW76" s="41"/>
      <c r="AX76" s="41"/>
      <c r="AY76" s="41"/>
      <c r="AZ76" s="41"/>
      <c r="BA76" s="41"/>
      <c r="BB76" s="41"/>
      <c r="BC76" s="41"/>
      <c r="BD76" s="41"/>
      <c r="BE76" s="41"/>
      <c r="BF76" s="41"/>
      <c r="BG76" s="41"/>
      <c r="BH76" s="41"/>
      <c r="BJ76" s="38"/>
      <c r="BK76" s="38"/>
      <c r="BL76" s="32"/>
      <c r="BM76" s="38"/>
      <c r="BN76" s="38"/>
      <c r="BO76" s="38"/>
      <c r="BP76" s="38"/>
      <c r="BQ76" s="38"/>
      <c r="BR76" s="38"/>
      <c r="BS76" s="38"/>
      <c r="BT76" s="38"/>
      <c r="BU76" s="38"/>
      <c r="BV76" s="38"/>
      <c r="BW76" s="38"/>
      <c r="BX76" s="38"/>
      <c r="BY76" s="38"/>
      <c r="BZ76" s="38"/>
      <c r="CA76" s="38"/>
      <c r="CB76" s="38"/>
      <c r="CC76" s="38"/>
      <c r="CD76" s="48"/>
      <c r="CE76" s="38"/>
      <c r="CF76" s="38"/>
      <c r="CG76" s="38"/>
      <c r="CH76" s="38"/>
      <c r="CI76" s="38"/>
      <c r="CJ76" s="38"/>
      <c r="CK76" s="38"/>
      <c r="CL76" s="38"/>
      <c r="CM76" s="38"/>
      <c r="CN76" s="38"/>
      <c r="CO76" s="38"/>
      <c r="CP76" s="38"/>
      <c r="CQ76" s="38"/>
      <c r="CR76" s="38"/>
      <c r="CS76" s="38"/>
      <c r="CT76" s="38"/>
      <c r="CU76" s="38"/>
      <c r="CV76" s="38"/>
      <c r="CW76" s="38"/>
      <c r="CX76" s="38"/>
    </row>
    <row r="77" spans="30:102" s="4" customFormat="1" ht="20.100000000000001" customHeight="1" x14ac:dyDescent="0.25">
      <c r="AD77" s="67"/>
      <c r="AF77" s="67"/>
      <c r="AH77" s="67"/>
      <c r="AI77" s="67"/>
      <c r="AJ77" s="67"/>
      <c r="AK77" s="67"/>
      <c r="AL77" s="67"/>
      <c r="AM77" s="67"/>
      <c r="AN77" s="67"/>
      <c r="AP77" s="67"/>
      <c r="AQ77" s="67"/>
      <c r="AR77" s="67"/>
      <c r="AT77" s="67"/>
      <c r="AV77" s="41"/>
      <c r="AW77" s="41"/>
      <c r="AX77" s="41"/>
      <c r="AY77" s="41"/>
      <c r="AZ77" s="41"/>
      <c r="BA77" s="41"/>
      <c r="BB77" s="41"/>
      <c r="BC77" s="41"/>
      <c r="BD77" s="41"/>
      <c r="BE77" s="41"/>
      <c r="BF77" s="41"/>
      <c r="BG77" s="41"/>
      <c r="BH77" s="41"/>
      <c r="BJ77" s="38"/>
      <c r="BK77" s="38"/>
      <c r="BL77" s="32"/>
      <c r="BM77" s="38"/>
      <c r="BN77" s="38"/>
      <c r="BO77" s="38"/>
      <c r="BP77" s="38"/>
      <c r="BQ77" s="38"/>
      <c r="BR77" s="38"/>
      <c r="BS77" s="38"/>
      <c r="BT77" s="38"/>
      <c r="BU77" s="38"/>
      <c r="BV77" s="38"/>
      <c r="BW77" s="38"/>
      <c r="BX77" s="38"/>
      <c r="BY77" s="38"/>
      <c r="BZ77" s="38"/>
      <c r="CA77" s="38"/>
      <c r="CB77" s="38"/>
      <c r="CC77" s="38"/>
      <c r="CD77" s="48"/>
      <c r="CE77" s="38"/>
      <c r="CF77" s="38"/>
      <c r="CG77" s="38"/>
      <c r="CH77" s="38"/>
      <c r="CI77" s="38"/>
      <c r="CJ77" s="38"/>
      <c r="CK77" s="38"/>
      <c r="CL77" s="38"/>
      <c r="CM77" s="38"/>
      <c r="CN77" s="38"/>
      <c r="CO77" s="38"/>
      <c r="CP77" s="38"/>
      <c r="CQ77" s="38"/>
      <c r="CR77" s="38"/>
      <c r="CS77" s="38"/>
      <c r="CT77" s="38"/>
      <c r="CU77" s="38"/>
      <c r="CV77" s="38"/>
      <c r="CW77" s="38"/>
      <c r="CX77" s="38"/>
    </row>
    <row r="78" spans="30:102" s="4" customFormat="1" ht="20.100000000000001" customHeight="1" x14ac:dyDescent="0.25">
      <c r="AD78" s="67"/>
      <c r="AF78" s="67"/>
      <c r="AH78" s="67"/>
      <c r="AI78" s="67"/>
      <c r="AJ78" s="67"/>
      <c r="AK78" s="67"/>
      <c r="AL78" s="67"/>
      <c r="AM78" s="67"/>
      <c r="AN78" s="67"/>
      <c r="AP78" s="67"/>
      <c r="AQ78" s="67"/>
      <c r="AR78" s="67"/>
      <c r="AT78" s="67"/>
      <c r="AV78" s="41"/>
      <c r="AW78" s="41"/>
      <c r="AX78" s="41"/>
      <c r="AY78" s="41"/>
      <c r="AZ78" s="41"/>
      <c r="BA78" s="41"/>
      <c r="BB78" s="41"/>
      <c r="BC78" s="41"/>
      <c r="BD78" s="41"/>
      <c r="BE78" s="41"/>
      <c r="BF78" s="41"/>
      <c r="BG78" s="41"/>
      <c r="BH78" s="41"/>
      <c r="BJ78" s="38"/>
      <c r="BK78" s="38"/>
      <c r="BL78" s="32"/>
      <c r="BM78" s="38"/>
      <c r="BN78" s="38"/>
      <c r="BO78" s="38"/>
      <c r="BP78" s="38"/>
      <c r="BQ78" s="38"/>
      <c r="BR78" s="38"/>
      <c r="BS78" s="38"/>
      <c r="BT78" s="38"/>
      <c r="BU78" s="38"/>
      <c r="BV78" s="38"/>
      <c r="BW78" s="38"/>
      <c r="BX78" s="38"/>
      <c r="BY78" s="38"/>
      <c r="BZ78" s="38"/>
      <c r="CA78" s="38"/>
      <c r="CB78" s="38"/>
      <c r="CC78" s="38"/>
      <c r="CD78" s="48"/>
      <c r="CE78" s="38"/>
      <c r="CF78" s="38"/>
      <c r="CG78" s="38"/>
      <c r="CH78" s="38"/>
      <c r="CI78" s="38"/>
      <c r="CJ78" s="38"/>
      <c r="CK78" s="38"/>
      <c r="CL78" s="38"/>
      <c r="CM78" s="38"/>
      <c r="CN78" s="38"/>
      <c r="CO78" s="38"/>
      <c r="CP78" s="38"/>
      <c r="CQ78" s="38"/>
      <c r="CR78" s="38"/>
      <c r="CS78" s="38"/>
      <c r="CT78" s="38"/>
      <c r="CU78" s="38"/>
      <c r="CV78" s="38"/>
      <c r="CW78" s="38"/>
      <c r="CX78" s="38"/>
    </row>
    <row r="79" spans="30:102" s="4" customFormat="1" ht="20.100000000000001" customHeight="1" x14ac:dyDescent="0.25">
      <c r="AD79" s="67"/>
      <c r="AF79" s="67"/>
      <c r="AH79" s="67"/>
      <c r="AI79" s="67"/>
      <c r="AJ79" s="67"/>
      <c r="AK79" s="67"/>
      <c r="AL79" s="67"/>
      <c r="AM79" s="67"/>
      <c r="AN79" s="67"/>
      <c r="AP79" s="67"/>
      <c r="AQ79" s="67"/>
      <c r="AR79" s="67"/>
      <c r="AT79" s="67"/>
      <c r="AV79" s="41"/>
      <c r="AW79" s="41"/>
      <c r="AX79" s="41"/>
      <c r="AY79" s="41"/>
      <c r="AZ79" s="41"/>
      <c r="BA79" s="41"/>
      <c r="BB79" s="41"/>
      <c r="BC79" s="41"/>
      <c r="BD79" s="41"/>
      <c r="BE79" s="41"/>
      <c r="BF79" s="41"/>
      <c r="BG79" s="41"/>
      <c r="BH79" s="41"/>
      <c r="BJ79" s="38"/>
      <c r="BK79" s="38"/>
      <c r="BL79" s="32"/>
      <c r="BM79" s="38"/>
      <c r="BN79" s="38"/>
      <c r="BO79" s="38"/>
      <c r="BP79" s="38"/>
      <c r="BQ79" s="38"/>
      <c r="BR79" s="38"/>
      <c r="BS79" s="38"/>
      <c r="BT79" s="38"/>
      <c r="BU79" s="38"/>
      <c r="BV79" s="38"/>
      <c r="BW79" s="38"/>
      <c r="BX79" s="38"/>
      <c r="BY79" s="38"/>
      <c r="BZ79" s="38"/>
      <c r="CA79" s="38"/>
      <c r="CB79" s="38"/>
      <c r="CC79" s="38"/>
      <c r="CD79" s="48"/>
      <c r="CE79" s="38"/>
      <c r="CF79" s="38"/>
      <c r="CG79" s="38"/>
      <c r="CH79" s="38"/>
      <c r="CI79" s="38"/>
      <c r="CJ79" s="38"/>
      <c r="CK79" s="38"/>
      <c r="CL79" s="38"/>
      <c r="CM79" s="38"/>
      <c r="CN79" s="38"/>
      <c r="CO79" s="38"/>
      <c r="CP79" s="38"/>
      <c r="CQ79" s="38"/>
      <c r="CR79" s="38"/>
      <c r="CS79" s="38"/>
      <c r="CT79" s="38"/>
      <c r="CU79" s="38"/>
      <c r="CV79" s="38"/>
      <c r="CW79" s="38"/>
      <c r="CX79" s="38"/>
    </row>
    <row r="80" spans="30:102" s="4" customFormat="1" ht="20.100000000000001" customHeight="1" x14ac:dyDescent="0.25">
      <c r="AD80" s="67"/>
      <c r="AF80" s="67"/>
      <c r="AH80" s="67"/>
      <c r="AI80" s="67"/>
      <c r="AJ80" s="67"/>
      <c r="AK80" s="67"/>
      <c r="AL80" s="67"/>
      <c r="AM80" s="67"/>
      <c r="AN80" s="67"/>
      <c r="AP80" s="67"/>
      <c r="AQ80" s="67"/>
      <c r="AR80" s="67"/>
      <c r="AT80" s="67"/>
      <c r="AV80" s="41"/>
      <c r="AW80" s="41"/>
      <c r="AX80" s="41"/>
      <c r="AY80" s="41"/>
      <c r="AZ80" s="41"/>
      <c r="BA80" s="41"/>
      <c r="BB80" s="41"/>
      <c r="BC80" s="41"/>
      <c r="BD80" s="41"/>
      <c r="BE80" s="41"/>
      <c r="BF80" s="41"/>
      <c r="BG80" s="41"/>
      <c r="BH80" s="41"/>
      <c r="BJ80" s="38"/>
      <c r="BK80" s="38"/>
      <c r="BL80" s="32"/>
      <c r="BM80" s="38"/>
      <c r="BN80" s="38"/>
      <c r="BO80" s="38"/>
      <c r="BP80" s="38"/>
      <c r="BQ80" s="38"/>
      <c r="BR80" s="38"/>
      <c r="BS80" s="38"/>
      <c r="BT80" s="38"/>
      <c r="BU80" s="38"/>
      <c r="BV80" s="38"/>
      <c r="BW80" s="38"/>
      <c r="BX80" s="38"/>
      <c r="BY80" s="38"/>
      <c r="BZ80" s="38"/>
      <c r="CA80" s="38"/>
      <c r="CB80" s="38"/>
      <c r="CC80" s="38"/>
      <c r="CD80" s="48"/>
      <c r="CE80" s="38"/>
      <c r="CF80" s="38"/>
      <c r="CG80" s="38"/>
      <c r="CH80" s="38"/>
      <c r="CI80" s="38"/>
      <c r="CJ80" s="38"/>
      <c r="CK80" s="38"/>
      <c r="CL80" s="38"/>
      <c r="CM80" s="38"/>
      <c r="CN80" s="38"/>
      <c r="CO80" s="38"/>
      <c r="CP80" s="38"/>
      <c r="CQ80" s="38"/>
      <c r="CR80" s="38"/>
      <c r="CS80" s="38"/>
      <c r="CT80" s="38"/>
      <c r="CU80" s="38"/>
      <c r="CV80" s="38"/>
      <c r="CW80" s="38"/>
      <c r="CX80" s="38"/>
    </row>
    <row r="81" spans="30:102" s="4" customFormat="1" ht="20.100000000000001" customHeight="1" x14ac:dyDescent="0.25">
      <c r="AD81" s="67"/>
      <c r="AF81" s="67"/>
      <c r="AH81" s="67"/>
      <c r="AI81" s="67"/>
      <c r="AJ81" s="67"/>
      <c r="AK81" s="67"/>
      <c r="AL81" s="67"/>
      <c r="AM81" s="67"/>
      <c r="AN81" s="67"/>
      <c r="AP81" s="67"/>
      <c r="AQ81" s="67"/>
      <c r="AR81" s="67"/>
      <c r="AT81" s="67"/>
      <c r="AV81" s="41"/>
      <c r="AW81" s="41"/>
      <c r="AX81" s="41"/>
      <c r="AY81" s="41"/>
      <c r="AZ81" s="41"/>
      <c r="BA81" s="41"/>
      <c r="BB81" s="41"/>
      <c r="BC81" s="41"/>
      <c r="BD81" s="41"/>
      <c r="BE81" s="41"/>
      <c r="BF81" s="41"/>
      <c r="BG81" s="41"/>
      <c r="BH81" s="41"/>
      <c r="BJ81" s="38"/>
      <c r="BK81" s="38"/>
      <c r="BL81" s="32"/>
      <c r="BM81" s="38"/>
      <c r="BN81" s="38"/>
      <c r="BO81" s="38"/>
      <c r="BP81" s="38"/>
      <c r="BQ81" s="38"/>
      <c r="BR81" s="38"/>
      <c r="BS81" s="38"/>
      <c r="BT81" s="38"/>
      <c r="BU81" s="38"/>
      <c r="BV81" s="38"/>
      <c r="BW81" s="38"/>
      <c r="BX81" s="38"/>
      <c r="BY81" s="38"/>
      <c r="BZ81" s="38"/>
      <c r="CA81" s="38"/>
      <c r="CB81" s="38"/>
      <c r="CC81" s="38"/>
      <c r="CD81" s="48"/>
      <c r="CE81" s="38"/>
      <c r="CF81" s="38"/>
      <c r="CG81" s="38"/>
      <c r="CH81" s="38"/>
      <c r="CI81" s="38"/>
      <c r="CJ81" s="38"/>
      <c r="CK81" s="38"/>
      <c r="CL81" s="38"/>
      <c r="CM81" s="38"/>
      <c r="CN81" s="38"/>
      <c r="CO81" s="38"/>
      <c r="CP81" s="38"/>
      <c r="CQ81" s="38"/>
      <c r="CR81" s="38"/>
      <c r="CS81" s="38"/>
      <c r="CT81" s="38"/>
      <c r="CU81" s="38"/>
      <c r="CV81" s="38"/>
      <c r="CW81" s="38"/>
      <c r="CX81" s="38"/>
    </row>
    <row r="82" spans="30:102" s="4" customFormat="1" ht="20.100000000000001" customHeight="1" x14ac:dyDescent="0.25">
      <c r="AD82" s="67"/>
      <c r="AF82" s="67"/>
      <c r="AH82" s="67"/>
      <c r="AI82" s="67"/>
      <c r="AJ82" s="67"/>
      <c r="AK82" s="67"/>
      <c r="AL82" s="67"/>
      <c r="AM82" s="67"/>
      <c r="AN82" s="67"/>
      <c r="AP82" s="67"/>
      <c r="AQ82" s="67"/>
      <c r="AR82" s="67"/>
      <c r="AT82" s="67"/>
      <c r="AV82" s="41"/>
      <c r="AW82" s="41"/>
      <c r="AX82" s="41"/>
      <c r="AY82" s="41"/>
      <c r="AZ82" s="41"/>
      <c r="BA82" s="41"/>
      <c r="BB82" s="41"/>
      <c r="BC82" s="41"/>
      <c r="BD82" s="41"/>
      <c r="BE82" s="41"/>
      <c r="BF82" s="41"/>
      <c r="BG82" s="41"/>
      <c r="BH82" s="41"/>
      <c r="BJ82" s="38"/>
      <c r="BK82" s="38"/>
      <c r="BL82" s="32"/>
      <c r="BM82" s="38"/>
      <c r="BN82" s="38"/>
      <c r="BO82" s="38"/>
      <c r="BP82" s="38"/>
      <c r="BQ82" s="38"/>
      <c r="BR82" s="38"/>
      <c r="BS82" s="38"/>
      <c r="BT82" s="38"/>
      <c r="BU82" s="38"/>
      <c r="BV82" s="38"/>
      <c r="BW82" s="38"/>
      <c r="BX82" s="38"/>
      <c r="BY82" s="38"/>
      <c r="BZ82" s="38"/>
      <c r="CA82" s="38"/>
      <c r="CB82" s="38"/>
      <c r="CC82" s="38"/>
      <c r="CD82" s="48"/>
      <c r="CE82" s="38"/>
      <c r="CF82" s="38"/>
      <c r="CG82" s="38"/>
      <c r="CH82" s="38"/>
      <c r="CI82" s="38"/>
      <c r="CJ82" s="38"/>
      <c r="CK82" s="38"/>
      <c r="CL82" s="38"/>
      <c r="CM82" s="38"/>
      <c r="CN82" s="38"/>
      <c r="CO82" s="38"/>
      <c r="CP82" s="38"/>
      <c r="CQ82" s="38"/>
      <c r="CR82" s="38"/>
      <c r="CS82" s="38"/>
      <c r="CT82" s="38"/>
      <c r="CU82" s="38"/>
      <c r="CV82" s="38"/>
      <c r="CW82" s="38"/>
      <c r="CX82" s="38"/>
    </row>
    <row r="83" spans="30:102" s="4" customFormat="1" ht="20.100000000000001" customHeight="1" x14ac:dyDescent="0.25">
      <c r="AD83" s="67"/>
      <c r="AF83" s="67"/>
      <c r="AH83" s="67"/>
      <c r="AI83" s="67"/>
      <c r="AJ83" s="67"/>
      <c r="AK83" s="67"/>
      <c r="AL83" s="67"/>
      <c r="AM83" s="67"/>
      <c r="AN83" s="67"/>
      <c r="AP83" s="67"/>
      <c r="AQ83" s="67"/>
      <c r="AR83" s="67"/>
      <c r="AT83" s="67"/>
      <c r="AV83" s="41"/>
      <c r="AW83" s="41"/>
      <c r="AX83" s="41"/>
      <c r="AY83" s="41"/>
      <c r="AZ83" s="41"/>
      <c r="BA83" s="41"/>
      <c r="BB83" s="41"/>
      <c r="BC83" s="41"/>
      <c r="BD83" s="41"/>
      <c r="BE83" s="41"/>
      <c r="BF83" s="41"/>
      <c r="BG83" s="41"/>
      <c r="BH83" s="41"/>
      <c r="BJ83" s="38"/>
      <c r="BK83" s="38"/>
      <c r="BL83" s="32"/>
      <c r="BM83" s="38"/>
      <c r="BN83" s="38"/>
      <c r="BO83" s="38"/>
      <c r="BP83" s="38"/>
      <c r="BQ83" s="38"/>
      <c r="BR83" s="38"/>
      <c r="BS83" s="38"/>
      <c r="BT83" s="38"/>
      <c r="BU83" s="38"/>
      <c r="BV83" s="38"/>
      <c r="BW83" s="38"/>
      <c r="BX83" s="38"/>
      <c r="BY83" s="38"/>
      <c r="BZ83" s="38"/>
      <c r="CA83" s="38"/>
      <c r="CB83" s="38"/>
      <c r="CC83" s="38"/>
      <c r="CD83" s="48"/>
      <c r="CE83" s="38"/>
      <c r="CF83" s="38"/>
      <c r="CG83" s="38"/>
      <c r="CH83" s="38"/>
      <c r="CI83" s="38"/>
      <c r="CJ83" s="38"/>
      <c r="CK83" s="38"/>
      <c r="CL83" s="38"/>
      <c r="CM83" s="38"/>
      <c r="CN83" s="38"/>
      <c r="CO83" s="38"/>
      <c r="CP83" s="38"/>
      <c r="CQ83" s="38"/>
      <c r="CR83" s="38"/>
      <c r="CS83" s="38"/>
      <c r="CT83" s="38"/>
      <c r="CU83" s="38"/>
      <c r="CV83" s="38"/>
      <c r="CW83" s="38"/>
      <c r="CX83" s="38"/>
    </row>
    <row r="84" spans="30:102" s="4" customFormat="1" ht="20.100000000000001" customHeight="1" x14ac:dyDescent="0.25">
      <c r="AD84" s="67"/>
      <c r="AF84" s="67"/>
      <c r="AH84" s="67"/>
      <c r="AI84" s="67"/>
      <c r="AJ84" s="67"/>
      <c r="AK84" s="67"/>
      <c r="AL84" s="67"/>
      <c r="AM84" s="67"/>
      <c r="AN84" s="67"/>
      <c r="AP84" s="67"/>
      <c r="AQ84" s="67"/>
      <c r="AR84" s="67"/>
      <c r="AT84" s="67"/>
      <c r="AV84" s="41"/>
      <c r="AW84" s="41"/>
      <c r="AX84" s="41"/>
      <c r="AY84" s="41"/>
      <c r="AZ84" s="41"/>
      <c r="BA84" s="41"/>
      <c r="BB84" s="41"/>
      <c r="BC84" s="41"/>
      <c r="BD84" s="41"/>
      <c r="BE84" s="41"/>
      <c r="BF84" s="41"/>
      <c r="BG84" s="41"/>
      <c r="BH84" s="41"/>
      <c r="BJ84" s="38"/>
      <c r="BK84" s="38"/>
      <c r="BL84" s="32"/>
      <c r="BM84" s="38"/>
      <c r="BN84" s="38"/>
      <c r="BO84" s="38"/>
      <c r="BP84" s="38"/>
      <c r="BQ84" s="38"/>
      <c r="BR84" s="38"/>
      <c r="BS84" s="38"/>
      <c r="BT84" s="38"/>
      <c r="BU84" s="38"/>
      <c r="BV84" s="38"/>
      <c r="BW84" s="38"/>
      <c r="BX84" s="38"/>
      <c r="BY84" s="38"/>
      <c r="BZ84" s="38"/>
      <c r="CA84" s="38"/>
      <c r="CB84" s="38"/>
      <c r="CC84" s="38"/>
      <c r="CD84" s="48"/>
      <c r="CE84" s="38"/>
      <c r="CF84" s="38"/>
      <c r="CG84" s="38"/>
      <c r="CH84" s="38"/>
      <c r="CI84" s="38"/>
      <c r="CJ84" s="38"/>
      <c r="CK84" s="38"/>
      <c r="CL84" s="38"/>
      <c r="CM84" s="38"/>
      <c r="CN84" s="38"/>
      <c r="CO84" s="38"/>
      <c r="CP84" s="38"/>
      <c r="CQ84" s="38"/>
      <c r="CR84" s="38"/>
      <c r="CS84" s="38"/>
      <c r="CT84" s="38"/>
      <c r="CU84" s="38"/>
      <c r="CV84" s="38"/>
      <c r="CW84" s="38"/>
      <c r="CX84" s="38"/>
    </row>
    <row r="85" spans="30:102" s="4" customFormat="1" ht="20.100000000000001" customHeight="1" x14ac:dyDescent="0.25">
      <c r="AD85" s="67"/>
      <c r="AF85" s="67"/>
      <c r="AH85" s="67"/>
      <c r="AI85" s="67"/>
      <c r="AJ85" s="67"/>
      <c r="AK85" s="67"/>
      <c r="AL85" s="67"/>
      <c r="AM85" s="67"/>
      <c r="AN85" s="67"/>
      <c r="AP85" s="67"/>
      <c r="AQ85" s="67"/>
      <c r="AR85" s="67"/>
      <c r="AT85" s="67"/>
      <c r="AV85" s="41"/>
      <c r="AW85" s="41"/>
      <c r="AX85" s="41"/>
      <c r="AY85" s="41"/>
      <c r="AZ85" s="41"/>
      <c r="BA85" s="41"/>
      <c r="BB85" s="41"/>
      <c r="BC85" s="41"/>
      <c r="BD85" s="41"/>
      <c r="BE85" s="41"/>
      <c r="BF85" s="41"/>
      <c r="BG85" s="41"/>
      <c r="BH85" s="41"/>
      <c r="BJ85" s="38"/>
      <c r="BK85" s="38"/>
      <c r="BL85" s="32"/>
      <c r="BM85" s="38"/>
      <c r="BN85" s="38"/>
      <c r="BO85" s="38"/>
      <c r="BP85" s="38"/>
      <c r="BQ85" s="38"/>
      <c r="BR85" s="38"/>
      <c r="BS85" s="38"/>
      <c r="BT85" s="38"/>
      <c r="BU85" s="38"/>
      <c r="BV85" s="38"/>
      <c r="BW85" s="38"/>
      <c r="BX85" s="38"/>
      <c r="BY85" s="38"/>
      <c r="BZ85" s="38"/>
      <c r="CA85" s="38"/>
      <c r="CB85" s="38"/>
      <c r="CC85" s="38"/>
      <c r="CD85" s="48"/>
      <c r="CE85" s="38"/>
      <c r="CF85" s="38"/>
      <c r="CG85" s="38"/>
      <c r="CH85" s="38"/>
      <c r="CI85" s="38"/>
      <c r="CJ85" s="38"/>
      <c r="CK85" s="38"/>
      <c r="CL85" s="38"/>
      <c r="CM85" s="38"/>
      <c r="CN85" s="38"/>
      <c r="CO85" s="38"/>
      <c r="CP85" s="38"/>
      <c r="CQ85" s="38"/>
      <c r="CR85" s="38"/>
      <c r="CS85" s="38"/>
      <c r="CT85" s="38"/>
      <c r="CU85" s="38"/>
      <c r="CV85" s="38"/>
      <c r="CW85" s="38"/>
      <c r="CX85" s="38"/>
    </row>
    <row r="86" spans="30:102" s="4" customFormat="1" ht="20.100000000000001" customHeight="1" x14ac:dyDescent="0.25">
      <c r="AD86" s="67"/>
      <c r="AF86" s="67"/>
      <c r="AH86" s="67"/>
      <c r="AI86" s="67"/>
      <c r="AJ86" s="67"/>
      <c r="AK86" s="67"/>
      <c r="AL86" s="67"/>
      <c r="AM86" s="67"/>
      <c r="AN86" s="67"/>
      <c r="AP86" s="67"/>
      <c r="AQ86" s="67"/>
      <c r="AR86" s="67"/>
      <c r="AT86" s="67"/>
      <c r="AV86" s="41"/>
      <c r="AW86" s="41"/>
      <c r="AX86" s="41"/>
      <c r="AY86" s="41"/>
      <c r="AZ86" s="41"/>
      <c r="BA86" s="41"/>
      <c r="BB86" s="41"/>
      <c r="BC86" s="41"/>
      <c r="BD86" s="41"/>
      <c r="BE86" s="41"/>
      <c r="BF86" s="41"/>
      <c r="BG86" s="41"/>
      <c r="BH86" s="41"/>
      <c r="BJ86" s="38"/>
      <c r="BK86" s="38"/>
      <c r="BL86" s="32"/>
      <c r="BM86" s="38"/>
      <c r="BN86" s="38"/>
      <c r="BO86" s="38"/>
      <c r="BP86" s="38"/>
      <c r="BQ86" s="38"/>
      <c r="BR86" s="38"/>
      <c r="BS86" s="38"/>
      <c r="BT86" s="38"/>
      <c r="BU86" s="38"/>
      <c r="BV86" s="38"/>
      <c r="BW86" s="38"/>
      <c r="BX86" s="38"/>
      <c r="BY86" s="38"/>
      <c r="BZ86" s="38"/>
      <c r="CA86" s="38"/>
      <c r="CB86" s="38"/>
      <c r="CC86" s="38"/>
      <c r="CD86" s="48"/>
      <c r="CE86" s="38"/>
      <c r="CF86" s="38"/>
      <c r="CG86" s="38"/>
      <c r="CH86" s="38"/>
      <c r="CI86" s="38"/>
      <c r="CJ86" s="38"/>
      <c r="CK86" s="38"/>
      <c r="CL86" s="38"/>
      <c r="CM86" s="38"/>
      <c r="CN86" s="38"/>
      <c r="CO86" s="38"/>
      <c r="CP86" s="38"/>
      <c r="CQ86" s="38"/>
      <c r="CR86" s="38"/>
      <c r="CS86" s="38"/>
      <c r="CT86" s="38"/>
      <c r="CU86" s="38"/>
      <c r="CV86" s="38"/>
      <c r="CW86" s="38"/>
      <c r="CX86" s="38"/>
    </row>
    <row r="87" spans="30:102" s="4" customFormat="1" ht="20.100000000000001" customHeight="1" x14ac:dyDescent="0.25">
      <c r="AD87" s="67"/>
      <c r="AF87" s="67"/>
      <c r="AH87" s="67"/>
      <c r="AI87" s="67"/>
      <c r="AJ87" s="67"/>
      <c r="AK87" s="67"/>
      <c r="AL87" s="67"/>
      <c r="AM87" s="67"/>
      <c r="AN87" s="67"/>
      <c r="AP87" s="67"/>
      <c r="AQ87" s="67"/>
      <c r="AR87" s="67"/>
      <c r="AT87" s="67"/>
      <c r="AV87" s="41"/>
      <c r="AW87" s="41"/>
      <c r="AX87" s="41"/>
      <c r="AY87" s="41"/>
      <c r="AZ87" s="41"/>
      <c r="BA87" s="41"/>
      <c r="BB87" s="41"/>
      <c r="BC87" s="41"/>
      <c r="BD87" s="41"/>
      <c r="BE87" s="41"/>
      <c r="BF87" s="41"/>
      <c r="BG87" s="41"/>
      <c r="BH87" s="41"/>
      <c r="BJ87" s="38"/>
      <c r="BK87" s="38"/>
      <c r="BL87" s="32"/>
      <c r="BM87" s="38"/>
      <c r="BN87" s="38"/>
      <c r="BO87" s="38"/>
      <c r="BP87" s="38"/>
      <c r="BQ87" s="38"/>
      <c r="BR87" s="38"/>
      <c r="BS87" s="38"/>
      <c r="BT87" s="38"/>
      <c r="BU87" s="38"/>
      <c r="BV87" s="38"/>
      <c r="BW87" s="38"/>
      <c r="BX87" s="38"/>
      <c r="BY87" s="38"/>
      <c r="BZ87" s="38"/>
      <c r="CA87" s="38"/>
      <c r="CB87" s="38"/>
      <c r="CC87" s="38"/>
      <c r="CD87" s="48"/>
      <c r="CE87" s="38"/>
      <c r="CF87" s="38"/>
      <c r="CG87" s="38"/>
      <c r="CH87" s="38"/>
      <c r="CI87" s="38"/>
      <c r="CJ87" s="38"/>
      <c r="CK87" s="38"/>
      <c r="CL87" s="38"/>
      <c r="CM87" s="38"/>
      <c r="CN87" s="38"/>
      <c r="CO87" s="38"/>
      <c r="CP87" s="38"/>
      <c r="CQ87" s="38"/>
      <c r="CR87" s="38"/>
      <c r="CS87" s="38"/>
      <c r="CT87" s="38"/>
      <c r="CU87" s="38"/>
      <c r="CV87" s="38"/>
      <c r="CW87" s="38"/>
      <c r="CX87" s="38"/>
    </row>
    <row r="88" spans="30:102" s="4" customFormat="1" ht="20.100000000000001" customHeight="1" x14ac:dyDescent="0.25">
      <c r="AD88" s="67"/>
      <c r="AF88" s="67"/>
      <c r="AH88" s="67"/>
      <c r="AI88" s="67"/>
      <c r="AJ88" s="67"/>
      <c r="AK88" s="67"/>
      <c r="AL88" s="67"/>
      <c r="AM88" s="67"/>
      <c r="AN88" s="67"/>
      <c r="AP88" s="67"/>
      <c r="AQ88" s="67"/>
      <c r="AR88" s="67"/>
      <c r="AT88" s="67"/>
      <c r="AV88" s="41"/>
      <c r="AW88" s="41"/>
      <c r="AX88" s="41"/>
      <c r="AY88" s="41"/>
      <c r="AZ88" s="41"/>
      <c r="BA88" s="41"/>
      <c r="BB88" s="41"/>
      <c r="BC88" s="41"/>
      <c r="BD88" s="41"/>
      <c r="BE88" s="41"/>
      <c r="BF88" s="41"/>
      <c r="BG88" s="41"/>
      <c r="BH88" s="41"/>
      <c r="BJ88" s="38"/>
      <c r="BK88" s="38"/>
      <c r="BL88" s="32"/>
      <c r="BM88" s="38"/>
      <c r="BN88" s="38"/>
      <c r="BO88" s="38"/>
      <c r="BP88" s="38"/>
      <c r="BQ88" s="38"/>
      <c r="BR88" s="38"/>
      <c r="BS88" s="38"/>
      <c r="BT88" s="38"/>
      <c r="BU88" s="38"/>
      <c r="BV88" s="38"/>
      <c r="BW88" s="38"/>
      <c r="BX88" s="38"/>
      <c r="BY88" s="38"/>
      <c r="BZ88" s="38"/>
      <c r="CA88" s="38"/>
      <c r="CB88" s="38"/>
      <c r="CC88" s="38"/>
      <c r="CD88" s="48"/>
      <c r="CE88" s="38"/>
      <c r="CF88" s="38"/>
      <c r="CG88" s="38"/>
      <c r="CH88" s="38"/>
      <c r="CI88" s="38"/>
      <c r="CJ88" s="38"/>
      <c r="CK88" s="38"/>
      <c r="CL88" s="38"/>
      <c r="CM88" s="38"/>
      <c r="CN88" s="38"/>
      <c r="CO88" s="38"/>
      <c r="CP88" s="38"/>
      <c r="CQ88" s="38"/>
      <c r="CR88" s="38"/>
      <c r="CS88" s="38"/>
      <c r="CT88" s="38"/>
      <c r="CU88" s="38"/>
      <c r="CV88" s="38"/>
      <c r="CW88" s="38"/>
      <c r="CX88" s="38"/>
    </row>
    <row r="89" spans="30:102" s="4" customFormat="1" ht="20.100000000000001" customHeight="1" x14ac:dyDescent="0.25">
      <c r="AD89" s="67"/>
      <c r="AF89" s="67"/>
      <c r="AH89" s="67"/>
      <c r="AI89" s="67"/>
      <c r="AJ89" s="67"/>
      <c r="AK89" s="67"/>
      <c r="AL89" s="67"/>
      <c r="AM89" s="67"/>
      <c r="AN89" s="67"/>
      <c r="AP89" s="67"/>
      <c r="AQ89" s="67"/>
      <c r="AR89" s="67"/>
      <c r="AT89" s="67"/>
      <c r="AV89" s="41"/>
      <c r="AW89" s="41"/>
      <c r="AX89" s="41"/>
      <c r="AY89" s="41"/>
      <c r="AZ89" s="41"/>
      <c r="BA89" s="41"/>
      <c r="BB89" s="41"/>
      <c r="BC89" s="41"/>
      <c r="BD89" s="41"/>
      <c r="BE89" s="41"/>
      <c r="BF89" s="41"/>
      <c r="BG89" s="41"/>
      <c r="BH89" s="41"/>
      <c r="BJ89" s="38"/>
      <c r="BK89" s="38"/>
      <c r="BL89" s="32"/>
      <c r="BM89" s="38"/>
      <c r="BN89" s="38"/>
      <c r="BO89" s="38"/>
      <c r="BP89" s="38"/>
      <c r="BQ89" s="38"/>
      <c r="BR89" s="38"/>
      <c r="BS89" s="38"/>
      <c r="BT89" s="38"/>
      <c r="BU89" s="38"/>
      <c r="BV89" s="38"/>
      <c r="BW89" s="38"/>
      <c r="BX89" s="38"/>
      <c r="BY89" s="38"/>
      <c r="BZ89" s="38"/>
      <c r="CA89" s="38"/>
      <c r="CB89" s="38"/>
      <c r="CC89" s="38"/>
      <c r="CD89" s="48"/>
      <c r="CE89" s="38"/>
      <c r="CF89" s="38"/>
      <c r="CG89" s="38"/>
      <c r="CH89" s="38"/>
      <c r="CI89" s="38"/>
      <c r="CJ89" s="38"/>
      <c r="CK89" s="38"/>
      <c r="CL89" s="38"/>
      <c r="CM89" s="38"/>
      <c r="CN89" s="38"/>
      <c r="CO89" s="38"/>
      <c r="CP89" s="38"/>
      <c r="CQ89" s="38"/>
      <c r="CR89" s="38"/>
      <c r="CS89" s="38"/>
      <c r="CT89" s="38"/>
      <c r="CU89" s="38"/>
      <c r="CV89" s="38"/>
      <c r="CW89" s="38"/>
      <c r="CX89" s="38"/>
    </row>
    <row r="90" spans="30:102" s="4" customFormat="1" ht="20.100000000000001" customHeight="1" x14ac:dyDescent="0.25">
      <c r="AD90" s="67"/>
      <c r="AF90" s="67"/>
      <c r="AH90" s="67"/>
      <c r="AI90" s="67"/>
      <c r="AJ90" s="67"/>
      <c r="AK90" s="67"/>
      <c r="AL90" s="67"/>
      <c r="AM90" s="67"/>
      <c r="AN90" s="67"/>
      <c r="AP90" s="67"/>
      <c r="AQ90" s="67"/>
      <c r="AR90" s="67"/>
      <c r="AT90" s="67"/>
      <c r="AV90" s="41"/>
      <c r="AW90" s="41"/>
      <c r="AX90" s="41"/>
      <c r="AY90" s="41"/>
      <c r="AZ90" s="41"/>
      <c r="BA90" s="41"/>
      <c r="BB90" s="41"/>
      <c r="BC90" s="41"/>
      <c r="BD90" s="41"/>
      <c r="BE90" s="41"/>
      <c r="BF90" s="41"/>
      <c r="BG90" s="41"/>
      <c r="BH90" s="41"/>
      <c r="BJ90" s="38"/>
      <c r="BK90" s="38"/>
      <c r="BL90" s="32"/>
      <c r="BM90" s="38"/>
      <c r="BN90" s="38"/>
      <c r="BO90" s="38"/>
      <c r="BP90" s="38"/>
      <c r="BQ90" s="38"/>
      <c r="BR90" s="38"/>
      <c r="BS90" s="38"/>
      <c r="BT90" s="38"/>
      <c r="BU90" s="38"/>
      <c r="BV90" s="38"/>
      <c r="BW90" s="38"/>
      <c r="BX90" s="38"/>
      <c r="BY90" s="38"/>
      <c r="BZ90" s="38"/>
      <c r="CA90" s="38"/>
      <c r="CB90" s="38"/>
      <c r="CC90" s="38"/>
      <c r="CD90" s="48"/>
      <c r="CE90" s="38"/>
      <c r="CF90" s="38"/>
      <c r="CG90" s="38"/>
      <c r="CH90" s="38"/>
      <c r="CI90" s="38"/>
      <c r="CJ90" s="38"/>
      <c r="CK90" s="38"/>
      <c r="CL90" s="38"/>
      <c r="CM90" s="38"/>
      <c r="CN90" s="38"/>
      <c r="CO90" s="38"/>
      <c r="CP90" s="38"/>
      <c r="CQ90" s="38"/>
      <c r="CR90" s="38"/>
      <c r="CS90" s="38"/>
      <c r="CT90" s="38"/>
      <c r="CU90" s="38"/>
      <c r="CV90" s="38"/>
      <c r="CW90" s="38"/>
      <c r="CX90" s="38"/>
    </row>
    <row r="91" spans="30:102" s="4" customFormat="1" ht="20.100000000000001" customHeight="1" x14ac:dyDescent="0.25">
      <c r="AD91" s="67"/>
      <c r="AF91" s="67"/>
      <c r="AH91" s="67"/>
      <c r="AI91" s="67"/>
      <c r="AJ91" s="67"/>
      <c r="AK91" s="67"/>
      <c r="AL91" s="67"/>
      <c r="AM91" s="67"/>
      <c r="AN91" s="67"/>
      <c r="AP91" s="67"/>
      <c r="AQ91" s="67"/>
      <c r="AR91" s="67"/>
      <c r="AT91" s="67"/>
      <c r="AV91" s="41"/>
      <c r="AW91" s="41"/>
      <c r="AX91" s="41"/>
      <c r="AY91" s="41"/>
      <c r="AZ91" s="41"/>
      <c r="BA91" s="41"/>
      <c r="BB91" s="41"/>
      <c r="BC91" s="41"/>
      <c r="BD91" s="41"/>
      <c r="BE91" s="41"/>
      <c r="BF91" s="41"/>
      <c r="BG91" s="41"/>
      <c r="BH91" s="41"/>
      <c r="BJ91" s="38"/>
      <c r="BK91" s="38"/>
      <c r="BL91" s="32"/>
      <c r="BM91" s="38"/>
      <c r="BN91" s="38"/>
      <c r="BO91" s="38"/>
      <c r="BP91" s="38"/>
      <c r="BQ91" s="38"/>
      <c r="BR91" s="38"/>
      <c r="BS91" s="38"/>
      <c r="BT91" s="38"/>
      <c r="BU91" s="38"/>
      <c r="BV91" s="38"/>
      <c r="BW91" s="38"/>
      <c r="BX91" s="38"/>
      <c r="BY91" s="38"/>
      <c r="BZ91" s="38"/>
      <c r="CA91" s="38"/>
      <c r="CB91" s="38"/>
      <c r="CC91" s="38"/>
      <c r="CD91" s="48"/>
      <c r="CE91" s="38"/>
      <c r="CF91" s="38"/>
      <c r="CG91" s="38"/>
      <c r="CH91" s="38"/>
      <c r="CI91" s="38"/>
      <c r="CJ91" s="38"/>
      <c r="CK91" s="38"/>
      <c r="CL91" s="38"/>
      <c r="CM91" s="38"/>
      <c r="CN91" s="38"/>
      <c r="CO91" s="38"/>
      <c r="CP91" s="38"/>
      <c r="CQ91" s="38"/>
      <c r="CR91" s="38"/>
      <c r="CS91" s="38"/>
      <c r="CT91" s="38"/>
      <c r="CU91" s="38"/>
      <c r="CV91" s="38"/>
      <c r="CW91" s="38"/>
      <c r="CX91" s="38"/>
    </row>
    <row r="92" spans="30:102" s="4" customFormat="1" ht="20.100000000000001" customHeight="1" x14ac:dyDescent="0.25">
      <c r="AD92" s="67"/>
      <c r="AF92" s="67"/>
      <c r="AH92" s="67"/>
      <c r="AI92" s="67"/>
      <c r="AJ92" s="67"/>
      <c r="AK92" s="67"/>
      <c r="AL92" s="67"/>
      <c r="AM92" s="67"/>
      <c r="AN92" s="67"/>
      <c r="AP92" s="67"/>
      <c r="AQ92" s="67"/>
      <c r="AR92" s="67"/>
      <c r="AT92" s="67"/>
      <c r="AV92" s="41"/>
      <c r="AW92" s="41"/>
      <c r="AX92" s="41"/>
      <c r="AY92" s="41"/>
      <c r="AZ92" s="41"/>
      <c r="BA92" s="41"/>
      <c r="BB92" s="41"/>
      <c r="BC92" s="41"/>
      <c r="BD92" s="41"/>
      <c r="BE92" s="41"/>
      <c r="BF92" s="41"/>
      <c r="BG92" s="41"/>
      <c r="BH92" s="41"/>
      <c r="BJ92" s="38"/>
      <c r="BK92" s="38"/>
      <c r="BL92" s="32"/>
      <c r="BM92" s="38"/>
      <c r="BN92" s="38"/>
      <c r="BO92" s="38"/>
      <c r="BP92" s="38"/>
      <c r="BQ92" s="38"/>
      <c r="BR92" s="38"/>
      <c r="BS92" s="38"/>
      <c r="BT92" s="38"/>
      <c r="BU92" s="38"/>
      <c r="BV92" s="38"/>
      <c r="BW92" s="38"/>
      <c r="BX92" s="38"/>
      <c r="BY92" s="38"/>
      <c r="BZ92" s="38"/>
      <c r="CA92" s="38"/>
      <c r="CB92" s="38"/>
      <c r="CC92" s="38"/>
      <c r="CD92" s="48"/>
      <c r="CE92" s="38"/>
      <c r="CF92" s="38"/>
      <c r="CG92" s="38"/>
      <c r="CH92" s="38"/>
      <c r="CI92" s="38"/>
      <c r="CJ92" s="38"/>
      <c r="CK92" s="38"/>
      <c r="CL92" s="38"/>
      <c r="CM92" s="38"/>
      <c r="CN92" s="38"/>
      <c r="CO92" s="38"/>
      <c r="CP92" s="38"/>
      <c r="CQ92" s="38"/>
      <c r="CR92" s="38"/>
      <c r="CS92" s="38"/>
      <c r="CT92" s="38"/>
      <c r="CU92" s="38"/>
      <c r="CV92" s="38"/>
      <c r="CW92" s="38"/>
      <c r="CX92" s="38"/>
    </row>
    <row r="93" spans="30:102" s="4" customFormat="1" ht="20.100000000000001" customHeight="1" x14ac:dyDescent="0.25">
      <c r="AD93" s="67"/>
      <c r="AF93" s="67"/>
      <c r="AH93" s="67"/>
      <c r="AI93" s="67"/>
      <c r="AJ93" s="67"/>
      <c r="AK93" s="67"/>
      <c r="AL93" s="67"/>
      <c r="AM93" s="67"/>
      <c r="AN93" s="67"/>
      <c r="AP93" s="67"/>
      <c r="AQ93" s="67"/>
      <c r="AR93" s="67"/>
      <c r="AT93" s="67"/>
      <c r="AV93" s="41"/>
      <c r="AW93" s="41"/>
      <c r="AX93" s="41"/>
      <c r="AY93" s="41"/>
      <c r="AZ93" s="41"/>
      <c r="BA93" s="41"/>
      <c r="BB93" s="41"/>
      <c r="BC93" s="41"/>
      <c r="BD93" s="41"/>
      <c r="BE93" s="41"/>
      <c r="BF93" s="41"/>
      <c r="BG93" s="41"/>
      <c r="BH93" s="41"/>
      <c r="BJ93" s="38"/>
      <c r="BK93" s="38"/>
      <c r="BL93" s="32"/>
      <c r="BM93" s="38"/>
      <c r="BN93" s="38"/>
      <c r="BO93" s="38"/>
      <c r="BP93" s="38"/>
      <c r="BQ93" s="38"/>
      <c r="BR93" s="38"/>
      <c r="BS93" s="38"/>
      <c r="BT93" s="38"/>
      <c r="BU93" s="38"/>
      <c r="BV93" s="38"/>
      <c r="BW93" s="38"/>
      <c r="BX93" s="38"/>
      <c r="BY93" s="38"/>
      <c r="BZ93" s="38"/>
      <c r="CA93" s="38"/>
      <c r="CB93" s="38"/>
      <c r="CC93" s="38"/>
      <c r="CD93" s="48"/>
      <c r="CE93" s="38"/>
      <c r="CF93" s="38"/>
      <c r="CG93" s="38"/>
      <c r="CH93" s="38"/>
      <c r="CI93" s="38"/>
      <c r="CJ93" s="38"/>
      <c r="CK93" s="38"/>
      <c r="CL93" s="38"/>
      <c r="CM93" s="38"/>
      <c r="CN93" s="38"/>
      <c r="CO93" s="38"/>
      <c r="CP93" s="38"/>
      <c r="CQ93" s="38"/>
      <c r="CR93" s="38"/>
      <c r="CS93" s="38"/>
      <c r="CT93" s="38"/>
      <c r="CU93" s="38"/>
      <c r="CV93" s="38"/>
      <c r="CW93" s="38"/>
      <c r="CX93" s="38"/>
    </row>
    <row r="94" spans="30:102" s="4" customFormat="1" ht="20.100000000000001" customHeight="1" x14ac:dyDescent="0.25">
      <c r="AD94" s="67"/>
      <c r="AF94" s="67"/>
      <c r="AH94" s="67"/>
      <c r="AI94" s="67"/>
      <c r="AJ94" s="67"/>
      <c r="AK94" s="67"/>
      <c r="AL94" s="67"/>
      <c r="AM94" s="67"/>
      <c r="AN94" s="67"/>
      <c r="AP94" s="67"/>
      <c r="AQ94" s="67"/>
      <c r="AR94" s="67"/>
      <c r="AT94" s="67"/>
      <c r="AV94" s="41"/>
      <c r="AW94" s="41"/>
      <c r="AX94" s="41"/>
      <c r="AY94" s="41"/>
      <c r="AZ94" s="41"/>
      <c r="BA94" s="41"/>
      <c r="BB94" s="41"/>
      <c r="BC94" s="41"/>
      <c r="BD94" s="41"/>
      <c r="BE94" s="41"/>
      <c r="BF94" s="41"/>
      <c r="BG94" s="41"/>
      <c r="BH94" s="41"/>
      <c r="BJ94" s="38"/>
      <c r="BK94" s="38"/>
      <c r="BL94" s="32"/>
      <c r="BM94" s="38"/>
      <c r="BN94" s="38"/>
      <c r="BO94" s="38"/>
      <c r="BP94" s="38"/>
      <c r="BQ94" s="38"/>
      <c r="BR94" s="38"/>
      <c r="BS94" s="38"/>
      <c r="BT94" s="38"/>
      <c r="BU94" s="38"/>
      <c r="BV94" s="38"/>
      <c r="BW94" s="38"/>
      <c r="BX94" s="38"/>
      <c r="BY94" s="38"/>
      <c r="BZ94" s="38"/>
      <c r="CA94" s="38"/>
      <c r="CB94" s="38"/>
      <c r="CC94" s="38"/>
      <c r="CD94" s="48"/>
      <c r="CE94" s="38"/>
      <c r="CF94" s="38"/>
      <c r="CG94" s="38"/>
      <c r="CH94" s="38"/>
      <c r="CI94" s="38"/>
      <c r="CJ94" s="38"/>
      <c r="CK94" s="38"/>
      <c r="CL94" s="38"/>
      <c r="CM94" s="38"/>
      <c r="CN94" s="38"/>
      <c r="CO94" s="38"/>
      <c r="CP94" s="38"/>
      <c r="CQ94" s="38"/>
      <c r="CR94" s="38"/>
      <c r="CS94" s="38"/>
      <c r="CT94" s="38"/>
      <c r="CU94" s="38"/>
      <c r="CV94" s="38"/>
      <c r="CW94" s="38"/>
      <c r="CX94" s="38"/>
    </row>
    <row r="95" spans="30:102" s="4" customFormat="1" ht="20.100000000000001" customHeight="1" x14ac:dyDescent="0.25">
      <c r="AD95" s="67"/>
      <c r="AF95" s="67"/>
      <c r="AH95" s="67"/>
      <c r="AI95" s="67"/>
      <c r="AJ95" s="67"/>
      <c r="AK95" s="67"/>
      <c r="AL95" s="67"/>
      <c r="AM95" s="67"/>
      <c r="AN95" s="67"/>
      <c r="AP95" s="67"/>
      <c r="AQ95" s="67"/>
      <c r="AR95" s="67"/>
      <c r="AT95" s="67"/>
      <c r="AV95" s="41"/>
      <c r="AW95" s="41"/>
      <c r="AX95" s="41"/>
      <c r="AY95" s="41"/>
      <c r="AZ95" s="41"/>
      <c r="BA95" s="41"/>
      <c r="BB95" s="41"/>
      <c r="BC95" s="41"/>
      <c r="BD95" s="41"/>
      <c r="BE95" s="41"/>
      <c r="BF95" s="41"/>
      <c r="BG95" s="41"/>
      <c r="BH95" s="41"/>
      <c r="BJ95" s="38"/>
      <c r="BK95" s="38"/>
      <c r="BL95" s="32"/>
      <c r="BM95" s="38"/>
      <c r="BN95" s="38"/>
      <c r="BO95" s="38"/>
      <c r="BP95" s="38"/>
      <c r="BQ95" s="38"/>
      <c r="BR95" s="38"/>
      <c r="BS95" s="38"/>
      <c r="BT95" s="38"/>
      <c r="BU95" s="38"/>
      <c r="BV95" s="38"/>
      <c r="BW95" s="38"/>
      <c r="BX95" s="38"/>
      <c r="BY95" s="38"/>
      <c r="BZ95" s="38"/>
      <c r="CA95" s="38"/>
      <c r="CB95" s="38"/>
      <c r="CC95" s="38"/>
      <c r="CD95" s="48"/>
      <c r="CE95" s="38"/>
      <c r="CF95" s="38"/>
      <c r="CG95" s="38"/>
      <c r="CH95" s="38"/>
      <c r="CI95" s="38"/>
      <c r="CJ95" s="38"/>
      <c r="CK95" s="38"/>
      <c r="CL95" s="38"/>
      <c r="CM95" s="38"/>
      <c r="CN95" s="38"/>
      <c r="CO95" s="38"/>
      <c r="CP95" s="38"/>
      <c r="CQ95" s="38"/>
      <c r="CR95" s="38"/>
      <c r="CS95" s="38"/>
      <c r="CT95" s="38"/>
      <c r="CU95" s="38"/>
      <c r="CV95" s="38"/>
      <c r="CW95" s="38"/>
      <c r="CX95" s="38"/>
    </row>
    <row r="96" spans="30:102" s="4" customFormat="1" ht="20.100000000000001" customHeight="1" x14ac:dyDescent="0.25">
      <c r="AD96" s="67"/>
      <c r="AF96" s="67"/>
      <c r="AH96" s="67"/>
      <c r="AI96" s="67"/>
      <c r="AJ96" s="67"/>
      <c r="AK96" s="67"/>
      <c r="AL96" s="67"/>
      <c r="AM96" s="67"/>
      <c r="AN96" s="67"/>
      <c r="AP96" s="67"/>
      <c r="AQ96" s="67"/>
      <c r="AR96" s="67"/>
      <c r="AT96" s="67"/>
      <c r="AV96" s="41"/>
      <c r="AW96" s="41"/>
      <c r="AX96" s="41"/>
      <c r="AY96" s="41"/>
      <c r="AZ96" s="41"/>
      <c r="BA96" s="41"/>
      <c r="BB96" s="41"/>
      <c r="BC96" s="41"/>
      <c r="BD96" s="41"/>
      <c r="BE96" s="41"/>
      <c r="BF96" s="41"/>
      <c r="BG96" s="41"/>
      <c r="BH96" s="41"/>
      <c r="BJ96" s="38"/>
      <c r="BK96" s="38"/>
      <c r="BL96" s="32"/>
      <c r="BM96" s="38"/>
      <c r="BN96" s="38"/>
      <c r="BO96" s="38"/>
      <c r="BP96" s="38"/>
      <c r="BQ96" s="38"/>
      <c r="BR96" s="38"/>
      <c r="BS96" s="38"/>
      <c r="BT96" s="38"/>
      <c r="BU96" s="38"/>
      <c r="BV96" s="38"/>
      <c r="BW96" s="38"/>
      <c r="BX96" s="38"/>
      <c r="BY96" s="38"/>
      <c r="BZ96" s="38"/>
      <c r="CA96" s="38"/>
      <c r="CB96" s="38"/>
      <c r="CC96" s="38"/>
      <c r="CD96" s="48"/>
      <c r="CE96" s="38"/>
      <c r="CF96" s="38"/>
      <c r="CG96" s="38"/>
      <c r="CH96" s="38"/>
      <c r="CI96" s="38"/>
      <c r="CJ96" s="38"/>
      <c r="CK96" s="38"/>
      <c r="CL96" s="38"/>
      <c r="CM96" s="38"/>
      <c r="CN96" s="38"/>
      <c r="CO96" s="38"/>
      <c r="CP96" s="38"/>
      <c r="CQ96" s="38"/>
      <c r="CR96" s="38"/>
      <c r="CS96" s="38"/>
      <c r="CT96" s="38"/>
      <c r="CU96" s="38"/>
      <c r="CV96" s="38"/>
      <c r="CW96" s="38"/>
      <c r="CX96" s="38"/>
    </row>
    <row r="97" spans="30:102" s="4" customFormat="1" ht="20.100000000000001" customHeight="1" x14ac:dyDescent="0.25">
      <c r="AD97" s="67"/>
      <c r="AF97" s="67"/>
      <c r="AH97" s="67"/>
      <c r="AI97" s="67"/>
      <c r="AJ97" s="67"/>
      <c r="AK97" s="67"/>
      <c r="AL97" s="67"/>
      <c r="AM97" s="67"/>
      <c r="AN97" s="67"/>
      <c r="AP97" s="67"/>
      <c r="AQ97" s="67"/>
      <c r="AR97" s="67"/>
      <c r="AT97" s="67"/>
      <c r="AV97" s="41"/>
      <c r="AW97" s="41"/>
      <c r="AX97" s="41"/>
      <c r="AY97" s="41"/>
      <c r="AZ97" s="41"/>
      <c r="BA97" s="41"/>
      <c r="BB97" s="41"/>
      <c r="BC97" s="41"/>
      <c r="BD97" s="41"/>
      <c r="BE97" s="41"/>
      <c r="BF97" s="41"/>
      <c r="BG97" s="41"/>
      <c r="BH97" s="41"/>
      <c r="BJ97" s="38"/>
      <c r="BK97" s="38"/>
      <c r="BL97" s="32"/>
      <c r="BM97" s="38"/>
      <c r="BN97" s="38"/>
      <c r="BO97" s="38"/>
      <c r="BP97" s="38"/>
      <c r="BQ97" s="38"/>
      <c r="BR97" s="38"/>
      <c r="BS97" s="38"/>
      <c r="BT97" s="38"/>
      <c r="BU97" s="38"/>
      <c r="BV97" s="38"/>
      <c r="BW97" s="38"/>
      <c r="BX97" s="38"/>
      <c r="BY97" s="38"/>
      <c r="BZ97" s="38"/>
      <c r="CA97" s="38"/>
      <c r="CB97" s="38"/>
      <c r="CC97" s="38"/>
      <c r="CD97" s="48"/>
      <c r="CE97" s="38"/>
      <c r="CF97" s="38"/>
      <c r="CG97" s="38"/>
      <c r="CH97" s="38"/>
      <c r="CI97" s="38"/>
      <c r="CJ97" s="38"/>
      <c r="CK97" s="38"/>
      <c r="CL97" s="38"/>
      <c r="CM97" s="38"/>
      <c r="CN97" s="38"/>
      <c r="CO97" s="38"/>
      <c r="CP97" s="38"/>
      <c r="CQ97" s="38"/>
      <c r="CR97" s="38"/>
      <c r="CS97" s="38"/>
      <c r="CT97" s="38"/>
      <c r="CU97" s="38"/>
      <c r="CV97" s="38"/>
      <c r="CW97" s="38"/>
      <c r="CX97" s="38"/>
    </row>
    <row r="98" spans="30:102" s="4" customFormat="1" ht="20.100000000000001" customHeight="1" x14ac:dyDescent="0.25">
      <c r="AD98" s="67"/>
      <c r="AF98" s="67"/>
      <c r="AH98" s="67"/>
      <c r="AI98" s="67"/>
      <c r="AJ98" s="67"/>
      <c r="AK98" s="67"/>
      <c r="AL98" s="67"/>
      <c r="AM98" s="67"/>
      <c r="AN98" s="67"/>
      <c r="AP98" s="67"/>
      <c r="AQ98" s="67"/>
      <c r="AR98" s="67"/>
      <c r="AT98" s="67"/>
      <c r="AV98" s="41"/>
      <c r="AW98" s="41"/>
      <c r="AX98" s="41"/>
      <c r="AY98" s="41"/>
      <c r="AZ98" s="41"/>
      <c r="BA98" s="41"/>
      <c r="BB98" s="41"/>
      <c r="BC98" s="41"/>
      <c r="BD98" s="41"/>
      <c r="BE98" s="41"/>
      <c r="BF98" s="41"/>
      <c r="BG98" s="41"/>
      <c r="BH98" s="41"/>
      <c r="BJ98" s="38"/>
      <c r="BK98" s="38"/>
      <c r="BL98" s="32"/>
      <c r="BM98" s="38"/>
      <c r="BN98" s="38"/>
      <c r="BO98" s="38"/>
      <c r="BP98" s="38"/>
      <c r="BQ98" s="38"/>
      <c r="BR98" s="38"/>
      <c r="BS98" s="38"/>
      <c r="BT98" s="38"/>
      <c r="BU98" s="38"/>
      <c r="BV98" s="38"/>
      <c r="BW98" s="38"/>
      <c r="BX98" s="38"/>
      <c r="BY98" s="38"/>
      <c r="BZ98" s="38"/>
      <c r="CA98" s="38"/>
      <c r="CB98" s="38"/>
      <c r="CC98" s="38"/>
      <c r="CD98" s="48"/>
      <c r="CE98" s="38"/>
      <c r="CF98" s="38"/>
      <c r="CG98" s="38"/>
      <c r="CH98" s="38"/>
      <c r="CI98" s="38"/>
      <c r="CJ98" s="38"/>
      <c r="CK98" s="38"/>
      <c r="CL98" s="38"/>
      <c r="CM98" s="38"/>
      <c r="CN98" s="38"/>
      <c r="CO98" s="38"/>
      <c r="CP98" s="38"/>
      <c r="CQ98" s="38"/>
      <c r="CR98" s="38"/>
      <c r="CS98" s="38"/>
      <c r="CT98" s="38"/>
      <c r="CU98" s="38"/>
      <c r="CV98" s="38"/>
      <c r="CW98" s="38"/>
      <c r="CX98" s="38"/>
    </row>
    <row r="99" spans="30:102" s="4" customFormat="1" ht="20.100000000000001" customHeight="1" x14ac:dyDescent="0.25">
      <c r="AD99" s="67"/>
      <c r="AF99" s="67"/>
      <c r="AH99" s="67"/>
      <c r="AI99" s="67"/>
      <c r="AJ99" s="67"/>
      <c r="AK99" s="67"/>
      <c r="AL99" s="67"/>
      <c r="AM99" s="67"/>
      <c r="AN99" s="67"/>
      <c r="AP99" s="67"/>
      <c r="AQ99" s="67"/>
      <c r="AR99" s="67"/>
      <c r="AT99" s="67"/>
      <c r="AV99" s="41"/>
      <c r="AW99" s="41"/>
      <c r="AX99" s="41"/>
      <c r="AY99" s="41"/>
      <c r="AZ99" s="41"/>
      <c r="BA99" s="41"/>
      <c r="BB99" s="41"/>
      <c r="BC99" s="41"/>
      <c r="BD99" s="41"/>
      <c r="BE99" s="41"/>
      <c r="BF99" s="41"/>
      <c r="BG99" s="41"/>
      <c r="BH99" s="41"/>
      <c r="BJ99" s="38"/>
      <c r="BK99" s="38"/>
      <c r="BL99" s="32"/>
      <c r="BM99" s="38"/>
      <c r="BN99" s="38"/>
      <c r="BO99" s="38"/>
      <c r="BP99" s="38"/>
      <c r="BQ99" s="38"/>
      <c r="BR99" s="38"/>
      <c r="BS99" s="38"/>
      <c r="BT99" s="38"/>
      <c r="BU99" s="38"/>
      <c r="BV99" s="38"/>
      <c r="BW99" s="38"/>
      <c r="BX99" s="38"/>
      <c r="BY99" s="38"/>
      <c r="BZ99" s="38"/>
      <c r="CA99" s="38"/>
      <c r="CB99" s="38"/>
      <c r="CC99" s="38"/>
      <c r="CD99" s="48"/>
      <c r="CE99" s="38"/>
      <c r="CF99" s="38"/>
      <c r="CG99" s="38"/>
      <c r="CH99" s="38"/>
      <c r="CI99" s="38"/>
      <c r="CJ99" s="38"/>
      <c r="CK99" s="38"/>
      <c r="CL99" s="38"/>
      <c r="CM99" s="38"/>
      <c r="CN99" s="38"/>
      <c r="CO99" s="38"/>
      <c r="CP99" s="38"/>
      <c r="CQ99" s="38"/>
      <c r="CR99" s="38"/>
      <c r="CS99" s="38"/>
      <c r="CT99" s="38"/>
      <c r="CU99" s="38"/>
      <c r="CV99" s="38"/>
      <c r="CW99" s="38"/>
      <c r="CX99" s="38"/>
    </row>
    <row r="100" spans="30:102" s="4" customFormat="1" ht="20.100000000000001" customHeight="1" x14ac:dyDescent="0.25">
      <c r="AD100" s="67"/>
      <c r="AF100" s="67"/>
      <c r="AH100" s="67"/>
      <c r="AI100" s="67"/>
      <c r="AJ100" s="67"/>
      <c r="AK100" s="67"/>
      <c r="AL100" s="67"/>
      <c r="AM100" s="67"/>
      <c r="AN100" s="67"/>
      <c r="AP100" s="67"/>
      <c r="AQ100" s="67"/>
      <c r="AR100" s="67"/>
      <c r="AT100" s="67"/>
      <c r="AV100" s="41"/>
      <c r="AW100" s="41"/>
      <c r="AX100" s="41"/>
      <c r="AY100" s="41"/>
      <c r="AZ100" s="41"/>
      <c r="BA100" s="41"/>
      <c r="BB100" s="41"/>
      <c r="BC100" s="41"/>
      <c r="BD100" s="41"/>
      <c r="BE100" s="41"/>
      <c r="BF100" s="41"/>
      <c r="BG100" s="41"/>
      <c r="BH100" s="41"/>
      <c r="BJ100" s="38"/>
      <c r="BK100" s="38"/>
      <c r="BL100" s="32"/>
      <c r="BM100" s="38"/>
      <c r="BN100" s="38"/>
      <c r="BO100" s="38"/>
      <c r="BP100" s="38"/>
      <c r="BQ100" s="38"/>
      <c r="BR100" s="38"/>
      <c r="BS100" s="38"/>
      <c r="BT100" s="38"/>
      <c r="BU100" s="38"/>
      <c r="BV100" s="38"/>
      <c r="BW100" s="38"/>
      <c r="BX100" s="38"/>
      <c r="BY100" s="38"/>
      <c r="BZ100" s="38"/>
      <c r="CA100" s="38"/>
      <c r="CB100" s="38"/>
      <c r="CC100" s="38"/>
      <c r="CD100" s="48"/>
      <c r="CE100" s="38"/>
      <c r="CF100" s="38"/>
      <c r="CG100" s="38"/>
      <c r="CH100" s="38"/>
      <c r="CI100" s="38"/>
      <c r="CJ100" s="38"/>
      <c r="CK100" s="38"/>
      <c r="CL100" s="38"/>
      <c r="CM100" s="38"/>
      <c r="CN100" s="38"/>
      <c r="CO100" s="38"/>
      <c r="CP100" s="38"/>
      <c r="CQ100" s="38"/>
      <c r="CR100" s="38"/>
      <c r="CS100" s="38"/>
      <c r="CT100" s="38"/>
      <c r="CU100" s="38"/>
      <c r="CV100" s="38"/>
      <c r="CW100" s="38"/>
      <c r="CX100" s="38"/>
    </row>
    <row r="101" spans="30:102" s="4" customFormat="1" ht="20.100000000000001" customHeight="1" x14ac:dyDescent="0.25">
      <c r="AD101" s="67"/>
      <c r="AF101" s="67"/>
      <c r="AH101" s="67"/>
      <c r="AI101" s="67"/>
      <c r="AJ101" s="67"/>
      <c r="AK101" s="67"/>
      <c r="AL101" s="67"/>
      <c r="AM101" s="67"/>
      <c r="AN101" s="67"/>
      <c r="AP101" s="67"/>
      <c r="AQ101" s="67"/>
      <c r="AR101" s="67"/>
      <c r="AT101" s="67"/>
      <c r="AV101" s="41"/>
      <c r="AW101" s="41"/>
      <c r="AX101" s="41"/>
      <c r="AY101" s="41"/>
      <c r="AZ101" s="41"/>
      <c r="BA101" s="41"/>
      <c r="BB101" s="41"/>
      <c r="BC101" s="41"/>
      <c r="BD101" s="41"/>
      <c r="BE101" s="41"/>
      <c r="BF101" s="41"/>
      <c r="BG101" s="41"/>
      <c r="BH101" s="41"/>
      <c r="BJ101" s="38"/>
      <c r="BK101" s="38"/>
      <c r="BL101" s="32"/>
      <c r="BM101" s="38"/>
      <c r="BN101" s="38"/>
      <c r="BO101" s="38"/>
      <c r="BP101" s="38"/>
      <c r="BQ101" s="38"/>
      <c r="BR101" s="38"/>
      <c r="BS101" s="38"/>
      <c r="BT101" s="38"/>
      <c r="BU101" s="38"/>
      <c r="BV101" s="38"/>
      <c r="BW101" s="38"/>
      <c r="BX101" s="38"/>
      <c r="BY101" s="38"/>
      <c r="BZ101" s="38"/>
      <c r="CA101" s="38"/>
      <c r="CB101" s="38"/>
      <c r="CC101" s="38"/>
      <c r="CD101" s="48"/>
      <c r="CE101" s="38"/>
      <c r="CF101" s="38"/>
      <c r="CG101" s="38"/>
      <c r="CH101" s="38"/>
      <c r="CI101" s="38"/>
      <c r="CJ101" s="38"/>
      <c r="CK101" s="38"/>
      <c r="CL101" s="38"/>
      <c r="CM101" s="38"/>
      <c r="CN101" s="38"/>
      <c r="CO101" s="38"/>
      <c r="CP101" s="38"/>
      <c r="CQ101" s="38"/>
      <c r="CR101" s="38"/>
      <c r="CS101" s="38"/>
      <c r="CT101" s="38"/>
      <c r="CU101" s="38"/>
      <c r="CV101" s="38"/>
      <c r="CW101" s="38"/>
      <c r="CX101" s="38"/>
    </row>
    <row r="102" spans="30:102" s="4" customFormat="1" ht="20.100000000000001" customHeight="1" x14ac:dyDescent="0.25">
      <c r="AD102" s="67"/>
      <c r="AF102" s="67"/>
      <c r="AH102" s="67"/>
      <c r="AI102" s="67"/>
      <c r="AJ102" s="67"/>
      <c r="AK102" s="67"/>
      <c r="AL102" s="67"/>
      <c r="AM102" s="67"/>
      <c r="AN102" s="67"/>
      <c r="AP102" s="67"/>
      <c r="AQ102" s="67"/>
      <c r="AR102" s="67"/>
      <c r="AT102" s="67"/>
      <c r="AV102" s="41"/>
      <c r="AW102" s="41"/>
      <c r="AX102" s="41"/>
      <c r="AY102" s="41"/>
      <c r="AZ102" s="41"/>
      <c r="BA102" s="41"/>
      <c r="BB102" s="41"/>
      <c r="BC102" s="41"/>
      <c r="BD102" s="41"/>
      <c r="BE102" s="41"/>
      <c r="BF102" s="41"/>
      <c r="BG102" s="41"/>
      <c r="BH102" s="41"/>
      <c r="BJ102" s="38"/>
      <c r="BK102" s="38"/>
      <c r="BL102" s="32"/>
      <c r="BM102" s="38"/>
      <c r="BN102" s="38"/>
      <c r="BO102" s="38"/>
      <c r="BP102" s="38"/>
      <c r="BQ102" s="38"/>
      <c r="BR102" s="38"/>
      <c r="BS102" s="38"/>
      <c r="BT102" s="38"/>
      <c r="BU102" s="38"/>
      <c r="BV102" s="38"/>
      <c r="BW102" s="38"/>
      <c r="BX102" s="38"/>
      <c r="BY102" s="38"/>
      <c r="BZ102" s="38"/>
      <c r="CA102" s="38"/>
      <c r="CB102" s="38"/>
      <c r="CC102" s="38"/>
      <c r="CD102" s="48"/>
      <c r="CE102" s="38"/>
      <c r="CF102" s="38"/>
      <c r="CG102" s="38"/>
      <c r="CH102" s="38"/>
      <c r="CI102" s="38"/>
      <c r="CJ102" s="38"/>
      <c r="CK102" s="38"/>
      <c r="CL102" s="38"/>
      <c r="CM102" s="38"/>
      <c r="CN102" s="38"/>
      <c r="CO102" s="38"/>
      <c r="CP102" s="38"/>
      <c r="CQ102" s="38"/>
      <c r="CR102" s="38"/>
      <c r="CS102" s="38"/>
      <c r="CT102" s="38"/>
      <c r="CU102" s="38"/>
      <c r="CV102" s="38"/>
      <c r="CW102" s="38"/>
      <c r="CX102" s="38"/>
    </row>
    <row r="103" spans="30:102" s="4" customFormat="1" ht="20.100000000000001" customHeight="1" x14ac:dyDescent="0.25">
      <c r="AD103" s="67"/>
      <c r="AF103" s="67"/>
      <c r="AH103" s="67"/>
      <c r="AI103" s="67"/>
      <c r="AJ103" s="67"/>
      <c r="AK103" s="67"/>
      <c r="AL103" s="67"/>
      <c r="AM103" s="67"/>
      <c r="AN103" s="67"/>
      <c r="AP103" s="67"/>
      <c r="AQ103" s="67"/>
      <c r="AR103" s="67"/>
      <c r="AT103" s="67"/>
      <c r="AV103" s="41"/>
      <c r="AW103" s="41"/>
      <c r="AX103" s="41"/>
      <c r="AY103" s="41"/>
      <c r="AZ103" s="41"/>
      <c r="BA103" s="41"/>
      <c r="BB103" s="41"/>
      <c r="BC103" s="41"/>
      <c r="BD103" s="41"/>
      <c r="BE103" s="41"/>
      <c r="BF103" s="41"/>
      <c r="BG103" s="41"/>
      <c r="BH103" s="41"/>
      <c r="BJ103" s="38"/>
      <c r="BK103" s="38"/>
      <c r="BL103" s="32"/>
      <c r="BM103" s="38"/>
      <c r="BN103" s="38"/>
      <c r="BO103" s="38"/>
      <c r="BP103" s="38"/>
      <c r="BQ103" s="38"/>
      <c r="BR103" s="38"/>
      <c r="BS103" s="38"/>
      <c r="BT103" s="38"/>
      <c r="BU103" s="38"/>
      <c r="BV103" s="38"/>
      <c r="BW103" s="38"/>
      <c r="BX103" s="38"/>
      <c r="BY103" s="38"/>
      <c r="BZ103" s="38"/>
      <c r="CA103" s="38"/>
      <c r="CB103" s="38"/>
      <c r="CC103" s="38"/>
      <c r="CD103" s="48"/>
      <c r="CE103" s="38"/>
      <c r="CF103" s="38"/>
      <c r="CG103" s="38"/>
      <c r="CH103" s="38"/>
      <c r="CI103" s="38"/>
      <c r="CJ103" s="38"/>
      <c r="CK103" s="38"/>
      <c r="CL103" s="38"/>
      <c r="CM103" s="38"/>
      <c r="CN103" s="38"/>
      <c r="CO103" s="38"/>
      <c r="CP103" s="38"/>
      <c r="CQ103" s="38"/>
      <c r="CR103" s="38"/>
      <c r="CS103" s="38"/>
      <c r="CT103" s="38"/>
      <c r="CU103" s="38"/>
      <c r="CV103" s="38"/>
      <c r="CW103" s="38"/>
      <c r="CX103" s="38"/>
    </row>
    <row r="104" spans="30:102" s="4" customFormat="1" ht="20.100000000000001" customHeight="1" x14ac:dyDescent="0.25">
      <c r="AD104" s="67"/>
      <c r="AF104" s="67"/>
      <c r="AH104" s="67"/>
      <c r="AI104" s="67"/>
      <c r="AJ104" s="67"/>
      <c r="AK104" s="67"/>
      <c r="AL104" s="67"/>
      <c r="AM104" s="67"/>
      <c r="AN104" s="67"/>
      <c r="AP104" s="67"/>
      <c r="AQ104" s="67"/>
      <c r="AR104" s="67"/>
      <c r="AT104" s="67"/>
      <c r="AV104" s="41"/>
      <c r="AW104" s="41"/>
      <c r="AX104" s="41"/>
      <c r="AY104" s="41"/>
      <c r="AZ104" s="41"/>
      <c r="BA104" s="41"/>
      <c r="BB104" s="41"/>
      <c r="BC104" s="41"/>
      <c r="BD104" s="41"/>
      <c r="BE104" s="41"/>
      <c r="BF104" s="41"/>
      <c r="BG104" s="41"/>
      <c r="BH104" s="41"/>
      <c r="BJ104" s="38"/>
      <c r="BK104" s="38"/>
      <c r="BL104" s="32"/>
      <c r="BM104" s="38"/>
      <c r="BN104" s="38"/>
      <c r="BO104" s="38"/>
      <c r="BP104" s="38"/>
      <c r="BQ104" s="38"/>
      <c r="BR104" s="38"/>
      <c r="BS104" s="38"/>
      <c r="BT104" s="38"/>
      <c r="BU104" s="38"/>
      <c r="BV104" s="38"/>
      <c r="BW104" s="38"/>
      <c r="BX104" s="38"/>
      <c r="BY104" s="38"/>
      <c r="BZ104" s="38"/>
      <c r="CA104" s="38"/>
      <c r="CB104" s="38"/>
      <c r="CC104" s="38"/>
      <c r="CD104" s="48"/>
      <c r="CE104" s="38"/>
      <c r="CF104" s="38"/>
      <c r="CG104" s="38"/>
      <c r="CH104" s="38"/>
      <c r="CI104" s="38"/>
      <c r="CJ104" s="38"/>
      <c r="CK104" s="38"/>
      <c r="CL104" s="38"/>
      <c r="CM104" s="38"/>
      <c r="CN104" s="38"/>
      <c r="CO104" s="38"/>
      <c r="CP104" s="38"/>
      <c r="CQ104" s="38"/>
      <c r="CR104" s="38"/>
      <c r="CS104" s="38"/>
      <c r="CT104" s="38"/>
      <c r="CU104" s="38"/>
      <c r="CV104" s="38"/>
      <c r="CW104" s="38"/>
      <c r="CX104" s="38"/>
    </row>
    <row r="105" spans="30:102" s="4" customFormat="1" ht="20.100000000000001" customHeight="1" x14ac:dyDescent="0.25">
      <c r="AD105" s="67"/>
      <c r="AF105" s="67"/>
      <c r="AH105" s="67"/>
      <c r="AI105" s="67"/>
      <c r="AJ105" s="67"/>
      <c r="AK105" s="67"/>
      <c r="AL105" s="67"/>
      <c r="AM105" s="67"/>
      <c r="AN105" s="67"/>
      <c r="AP105" s="67"/>
      <c r="AQ105" s="67"/>
      <c r="AR105" s="67"/>
      <c r="AT105" s="67"/>
      <c r="AV105" s="41"/>
      <c r="AW105" s="41"/>
      <c r="AX105" s="41"/>
      <c r="AY105" s="41"/>
      <c r="AZ105" s="41"/>
      <c r="BA105" s="41"/>
      <c r="BB105" s="41"/>
      <c r="BC105" s="41"/>
      <c r="BD105" s="41"/>
      <c r="BE105" s="41"/>
      <c r="BF105" s="41"/>
      <c r="BG105" s="41"/>
      <c r="BH105" s="41"/>
      <c r="BJ105" s="38"/>
      <c r="BK105" s="38"/>
      <c r="BL105" s="32"/>
      <c r="BM105" s="38"/>
      <c r="BN105" s="38"/>
      <c r="BO105" s="38"/>
      <c r="BP105" s="38"/>
      <c r="BQ105" s="38"/>
      <c r="BR105" s="38"/>
      <c r="BS105" s="38"/>
      <c r="BT105" s="38"/>
      <c r="BU105" s="38"/>
      <c r="BV105" s="38"/>
      <c r="BW105" s="38"/>
      <c r="BX105" s="38"/>
      <c r="BY105" s="38"/>
      <c r="BZ105" s="38"/>
      <c r="CA105" s="38"/>
      <c r="CB105" s="38"/>
      <c r="CC105" s="38"/>
      <c r="CD105" s="48"/>
      <c r="CE105" s="38"/>
      <c r="CF105" s="38"/>
      <c r="CG105" s="38"/>
      <c r="CH105" s="38"/>
      <c r="CI105" s="38"/>
      <c r="CJ105" s="38"/>
      <c r="CK105" s="38"/>
      <c r="CL105" s="38"/>
      <c r="CM105" s="38"/>
      <c r="CN105" s="38"/>
      <c r="CO105" s="38"/>
      <c r="CP105" s="38"/>
      <c r="CQ105" s="38"/>
      <c r="CR105" s="38"/>
      <c r="CS105" s="38"/>
      <c r="CT105" s="38"/>
      <c r="CU105" s="38"/>
      <c r="CV105" s="38"/>
      <c r="CW105" s="38"/>
      <c r="CX105" s="38"/>
    </row>
    <row r="106" spans="30:102" s="4" customFormat="1" ht="20.100000000000001" customHeight="1" x14ac:dyDescent="0.25">
      <c r="AD106" s="67"/>
      <c r="AF106" s="67"/>
      <c r="AH106" s="67"/>
      <c r="AI106" s="67"/>
      <c r="AJ106" s="67"/>
      <c r="AK106" s="67"/>
      <c r="AL106" s="67"/>
      <c r="AM106" s="67"/>
      <c r="AN106" s="67"/>
      <c r="AP106" s="67"/>
      <c r="AQ106" s="67"/>
      <c r="AR106" s="67"/>
      <c r="AT106" s="67"/>
      <c r="AV106" s="41"/>
      <c r="AW106" s="41"/>
      <c r="AX106" s="41"/>
      <c r="AY106" s="41"/>
      <c r="AZ106" s="41"/>
      <c r="BA106" s="41"/>
      <c r="BB106" s="41"/>
      <c r="BC106" s="41"/>
      <c r="BD106" s="41"/>
      <c r="BE106" s="41"/>
      <c r="BF106" s="41"/>
      <c r="BG106" s="41"/>
      <c r="BH106" s="41"/>
      <c r="BJ106" s="38"/>
      <c r="BK106" s="38"/>
      <c r="BL106" s="32"/>
      <c r="BM106" s="38"/>
      <c r="BN106" s="38"/>
      <c r="BO106" s="38"/>
      <c r="BP106" s="38"/>
      <c r="BQ106" s="38"/>
      <c r="BR106" s="38"/>
      <c r="BS106" s="38"/>
      <c r="BT106" s="38"/>
      <c r="BU106" s="38"/>
      <c r="BV106" s="38"/>
      <c r="BW106" s="38"/>
      <c r="BX106" s="38"/>
      <c r="BY106" s="38"/>
      <c r="BZ106" s="38"/>
      <c r="CA106" s="38"/>
      <c r="CB106" s="38"/>
      <c r="CC106" s="38"/>
      <c r="CD106" s="48"/>
      <c r="CE106" s="38"/>
      <c r="CF106" s="38"/>
      <c r="CG106" s="38"/>
      <c r="CH106" s="38"/>
      <c r="CI106" s="38"/>
      <c r="CJ106" s="38"/>
      <c r="CK106" s="38"/>
      <c r="CL106" s="38"/>
      <c r="CM106" s="38"/>
      <c r="CN106" s="38"/>
      <c r="CO106" s="38"/>
      <c r="CP106" s="38"/>
      <c r="CQ106" s="38"/>
      <c r="CR106" s="38"/>
      <c r="CS106" s="38"/>
      <c r="CT106" s="38"/>
      <c r="CU106" s="38"/>
      <c r="CV106" s="38"/>
      <c r="CW106" s="38"/>
      <c r="CX106" s="38"/>
    </row>
    <row r="107" spans="30:102" s="4" customFormat="1" ht="20.100000000000001" customHeight="1" x14ac:dyDescent="0.25">
      <c r="AD107" s="67"/>
      <c r="AF107" s="67"/>
      <c r="AH107" s="67"/>
      <c r="AI107" s="67"/>
      <c r="AJ107" s="67"/>
      <c r="AK107" s="67"/>
      <c r="AL107" s="67"/>
      <c r="AM107" s="67"/>
      <c r="AN107" s="67"/>
      <c r="AP107" s="67"/>
      <c r="AQ107" s="67"/>
      <c r="AR107" s="67"/>
      <c r="AT107" s="67"/>
      <c r="AV107" s="41"/>
      <c r="AW107" s="41"/>
      <c r="AX107" s="41"/>
      <c r="AY107" s="41"/>
      <c r="AZ107" s="41"/>
      <c r="BA107" s="41"/>
      <c r="BB107" s="41"/>
      <c r="BC107" s="41"/>
      <c r="BD107" s="41"/>
      <c r="BE107" s="41"/>
      <c r="BF107" s="41"/>
      <c r="BG107" s="41"/>
      <c r="BH107" s="41"/>
      <c r="BJ107" s="38"/>
      <c r="BK107" s="38"/>
      <c r="BL107" s="32"/>
      <c r="BM107" s="38"/>
      <c r="BN107" s="38"/>
      <c r="BO107" s="38"/>
      <c r="BP107" s="38"/>
      <c r="BQ107" s="38"/>
      <c r="BR107" s="38"/>
      <c r="BS107" s="38"/>
      <c r="BT107" s="38"/>
      <c r="BU107" s="38"/>
      <c r="BV107" s="38"/>
      <c r="BW107" s="38"/>
      <c r="BX107" s="38"/>
      <c r="BY107" s="38"/>
      <c r="BZ107" s="38"/>
      <c r="CA107" s="38"/>
      <c r="CB107" s="38"/>
      <c r="CC107" s="38"/>
      <c r="CD107" s="48"/>
      <c r="CE107" s="38"/>
      <c r="CF107" s="38"/>
      <c r="CG107" s="38"/>
      <c r="CH107" s="38"/>
      <c r="CI107" s="38"/>
      <c r="CJ107" s="38"/>
      <c r="CK107" s="38"/>
      <c r="CL107" s="38"/>
      <c r="CM107" s="38"/>
      <c r="CN107" s="38"/>
      <c r="CO107" s="38"/>
      <c r="CP107" s="38"/>
      <c r="CQ107" s="38"/>
      <c r="CR107" s="38"/>
      <c r="CS107" s="38"/>
      <c r="CT107" s="38"/>
      <c r="CU107" s="38"/>
      <c r="CV107" s="38"/>
      <c r="CW107" s="38"/>
      <c r="CX107" s="38"/>
    </row>
    <row r="108" spans="30:102" s="4" customFormat="1" ht="20.100000000000001" customHeight="1" x14ac:dyDescent="0.25">
      <c r="AD108" s="67"/>
      <c r="AF108" s="67"/>
      <c r="AH108" s="67"/>
      <c r="AI108" s="67"/>
      <c r="AJ108" s="67"/>
      <c r="AK108" s="67"/>
      <c r="AL108" s="67"/>
      <c r="AM108" s="67"/>
      <c r="AN108" s="67"/>
      <c r="AP108" s="67"/>
      <c r="AQ108" s="67"/>
      <c r="AR108" s="67"/>
      <c r="AT108" s="67"/>
      <c r="AV108" s="41"/>
      <c r="AW108" s="41"/>
      <c r="AX108" s="41"/>
      <c r="AY108" s="41"/>
      <c r="AZ108" s="41"/>
      <c r="BA108" s="41"/>
      <c r="BB108" s="41"/>
      <c r="BC108" s="41"/>
      <c r="BD108" s="41"/>
      <c r="BE108" s="41"/>
      <c r="BF108" s="41"/>
      <c r="BG108" s="41"/>
      <c r="BH108" s="41"/>
      <c r="BJ108" s="38"/>
      <c r="BK108" s="38"/>
      <c r="BL108" s="32"/>
      <c r="BM108" s="38"/>
      <c r="BN108" s="38"/>
      <c r="BO108" s="38"/>
      <c r="BP108" s="38"/>
      <c r="BQ108" s="38"/>
      <c r="BR108" s="38"/>
      <c r="BS108" s="38"/>
      <c r="BT108" s="38"/>
      <c r="BU108" s="38"/>
      <c r="BV108" s="38"/>
      <c r="BW108" s="38"/>
      <c r="BX108" s="38"/>
      <c r="BY108" s="38"/>
      <c r="BZ108" s="38"/>
      <c r="CA108" s="38"/>
      <c r="CB108" s="38"/>
      <c r="CC108" s="38"/>
      <c r="CD108" s="48"/>
      <c r="CE108" s="38"/>
      <c r="CF108" s="38"/>
      <c r="CG108" s="38"/>
      <c r="CH108" s="38"/>
      <c r="CI108" s="38"/>
      <c r="CJ108" s="38"/>
      <c r="CK108" s="38"/>
      <c r="CL108" s="38"/>
      <c r="CM108" s="38"/>
      <c r="CN108" s="38"/>
      <c r="CO108" s="38"/>
      <c r="CP108" s="38"/>
      <c r="CQ108" s="38"/>
      <c r="CR108" s="38"/>
      <c r="CS108" s="38"/>
      <c r="CT108" s="38"/>
      <c r="CU108" s="38"/>
      <c r="CV108" s="38"/>
      <c r="CW108" s="38"/>
      <c r="CX108" s="38"/>
    </row>
    <row r="109" spans="30:102" s="4" customFormat="1" ht="20.100000000000001" customHeight="1" x14ac:dyDescent="0.25">
      <c r="AD109" s="67"/>
      <c r="AF109" s="67"/>
      <c r="AH109" s="67"/>
      <c r="AI109" s="67"/>
      <c r="AJ109" s="67"/>
      <c r="AK109" s="67"/>
      <c r="AL109" s="67"/>
      <c r="AM109" s="67"/>
      <c r="AN109" s="67"/>
      <c r="AP109" s="67"/>
      <c r="AQ109" s="67"/>
      <c r="AR109" s="67"/>
      <c r="AT109" s="67"/>
      <c r="AV109" s="41"/>
      <c r="AW109" s="41"/>
      <c r="AX109" s="41"/>
      <c r="AY109" s="41"/>
      <c r="AZ109" s="41"/>
      <c r="BA109" s="41"/>
      <c r="BB109" s="41"/>
      <c r="BC109" s="41"/>
      <c r="BD109" s="41"/>
      <c r="BE109" s="41"/>
      <c r="BF109" s="41"/>
      <c r="BG109" s="41"/>
      <c r="BH109" s="41"/>
      <c r="BJ109" s="38"/>
      <c r="BK109" s="38"/>
      <c r="BL109" s="32"/>
      <c r="BM109" s="38"/>
      <c r="BN109" s="38"/>
      <c r="BO109" s="38"/>
      <c r="BP109" s="38"/>
      <c r="BQ109" s="38"/>
      <c r="BR109" s="38"/>
      <c r="BS109" s="38"/>
      <c r="BT109" s="38"/>
      <c r="BU109" s="38"/>
      <c r="BV109" s="38"/>
      <c r="BW109" s="38"/>
      <c r="BX109" s="38"/>
      <c r="BY109" s="38"/>
      <c r="BZ109" s="38"/>
      <c r="CA109" s="38"/>
      <c r="CB109" s="38"/>
      <c r="CC109" s="38"/>
      <c r="CD109" s="48"/>
      <c r="CE109" s="38"/>
      <c r="CF109" s="38"/>
      <c r="CG109" s="38"/>
      <c r="CH109" s="38"/>
      <c r="CI109" s="38"/>
      <c r="CJ109" s="38"/>
      <c r="CK109" s="38"/>
      <c r="CL109" s="38"/>
      <c r="CM109" s="38"/>
      <c r="CN109" s="38"/>
      <c r="CO109" s="38"/>
      <c r="CP109" s="38"/>
      <c r="CQ109" s="38"/>
      <c r="CR109" s="38"/>
      <c r="CS109" s="38"/>
      <c r="CT109" s="38"/>
      <c r="CU109" s="38"/>
      <c r="CV109" s="38"/>
      <c r="CW109" s="38"/>
      <c r="CX109" s="38"/>
    </row>
    <row r="110" spans="30:102" s="4" customFormat="1" ht="20.100000000000001" customHeight="1" x14ac:dyDescent="0.25">
      <c r="AD110" s="67"/>
      <c r="AF110" s="67"/>
      <c r="AH110" s="67"/>
      <c r="AI110" s="67"/>
      <c r="AJ110" s="67"/>
      <c r="AK110" s="67"/>
      <c r="AL110" s="67"/>
      <c r="AM110" s="67"/>
      <c r="AN110" s="67"/>
      <c r="AP110" s="67"/>
      <c r="AQ110" s="67"/>
      <c r="AR110" s="67"/>
      <c r="AT110" s="67"/>
      <c r="AV110" s="41"/>
      <c r="AW110" s="41"/>
      <c r="AX110" s="41"/>
      <c r="AY110" s="41"/>
      <c r="AZ110" s="41"/>
      <c r="BA110" s="41"/>
      <c r="BB110" s="41"/>
      <c r="BC110" s="41"/>
      <c r="BD110" s="41"/>
      <c r="BE110" s="41"/>
      <c r="BF110" s="41"/>
      <c r="BG110" s="41"/>
      <c r="BH110" s="41"/>
      <c r="BJ110" s="38"/>
      <c r="BK110" s="38"/>
      <c r="BL110" s="32"/>
      <c r="BM110" s="38"/>
      <c r="BN110" s="38"/>
      <c r="BO110" s="38"/>
      <c r="BP110" s="38"/>
      <c r="BQ110" s="38"/>
      <c r="BR110" s="38"/>
      <c r="BS110" s="38"/>
      <c r="BT110" s="38"/>
      <c r="BU110" s="38"/>
      <c r="BV110" s="38"/>
      <c r="BW110" s="38"/>
      <c r="BX110" s="38"/>
      <c r="BY110" s="38"/>
      <c r="BZ110" s="38"/>
      <c r="CA110" s="38"/>
      <c r="CB110" s="38"/>
      <c r="CC110" s="38"/>
      <c r="CD110" s="48"/>
      <c r="CE110" s="38"/>
      <c r="CF110" s="38"/>
      <c r="CG110" s="38"/>
      <c r="CH110" s="38"/>
      <c r="CI110" s="38"/>
      <c r="CJ110" s="38"/>
      <c r="CK110" s="38"/>
      <c r="CL110" s="38"/>
      <c r="CM110" s="38"/>
      <c r="CN110" s="38"/>
      <c r="CO110" s="38"/>
      <c r="CP110" s="38"/>
      <c r="CQ110" s="38"/>
      <c r="CR110" s="38"/>
      <c r="CS110" s="38"/>
      <c r="CT110" s="38"/>
      <c r="CU110" s="38"/>
      <c r="CV110" s="38"/>
      <c r="CW110" s="38"/>
      <c r="CX110" s="38"/>
    </row>
    <row r="111" spans="30:102" s="4" customFormat="1" ht="20.100000000000001" customHeight="1" x14ac:dyDescent="0.25">
      <c r="AD111" s="67"/>
      <c r="AF111" s="67"/>
      <c r="AH111" s="67"/>
      <c r="AI111" s="67"/>
      <c r="AJ111" s="67"/>
      <c r="AK111" s="67"/>
      <c r="AL111" s="67"/>
      <c r="AM111" s="67"/>
      <c r="AN111" s="67"/>
      <c r="AP111" s="67"/>
      <c r="AQ111" s="67"/>
      <c r="AR111" s="67"/>
      <c r="AT111" s="67"/>
      <c r="AV111" s="41"/>
      <c r="AW111" s="41"/>
      <c r="AX111" s="41"/>
      <c r="AY111" s="41"/>
      <c r="AZ111" s="41"/>
      <c r="BA111" s="41"/>
      <c r="BB111" s="41"/>
      <c r="BC111" s="41"/>
      <c r="BD111" s="41"/>
      <c r="BE111" s="41"/>
      <c r="BF111" s="41"/>
      <c r="BG111" s="41"/>
      <c r="BH111" s="41"/>
      <c r="BJ111" s="38"/>
      <c r="BK111" s="38"/>
      <c r="BL111" s="32"/>
      <c r="BM111" s="38"/>
      <c r="BN111" s="38"/>
      <c r="BO111" s="38"/>
      <c r="BP111" s="38"/>
      <c r="BQ111" s="38"/>
      <c r="BR111" s="38"/>
      <c r="BS111" s="38"/>
      <c r="BT111" s="38"/>
      <c r="BU111" s="38"/>
      <c r="BV111" s="38"/>
      <c r="BW111" s="38"/>
      <c r="BX111" s="38"/>
      <c r="BY111" s="38"/>
      <c r="BZ111" s="38"/>
      <c r="CA111" s="38"/>
      <c r="CB111" s="38"/>
      <c r="CC111" s="38"/>
      <c r="CD111" s="48"/>
      <c r="CE111" s="38"/>
      <c r="CF111" s="38"/>
      <c r="CG111" s="38"/>
      <c r="CH111" s="38"/>
      <c r="CI111" s="38"/>
      <c r="CJ111" s="38"/>
      <c r="CK111" s="38"/>
      <c r="CL111" s="38"/>
      <c r="CM111" s="38"/>
      <c r="CN111" s="38"/>
      <c r="CO111" s="38"/>
      <c r="CP111" s="38"/>
      <c r="CQ111" s="38"/>
      <c r="CR111" s="38"/>
      <c r="CS111" s="38"/>
      <c r="CT111" s="38"/>
      <c r="CU111" s="38"/>
      <c r="CV111" s="38"/>
      <c r="CW111" s="38"/>
      <c r="CX111" s="38"/>
    </row>
    <row r="112" spans="30:102" s="4" customFormat="1" ht="20.100000000000001" customHeight="1" x14ac:dyDescent="0.25">
      <c r="AD112" s="67"/>
      <c r="AF112" s="67"/>
      <c r="AH112" s="67"/>
      <c r="AI112" s="67"/>
      <c r="AJ112" s="67"/>
      <c r="AK112" s="67"/>
      <c r="AL112" s="67"/>
      <c r="AM112" s="67"/>
      <c r="AN112" s="67"/>
      <c r="AP112" s="67"/>
      <c r="AQ112" s="67"/>
      <c r="AR112" s="67"/>
      <c r="AT112" s="67"/>
      <c r="AV112" s="41"/>
      <c r="AW112" s="41"/>
      <c r="AX112" s="41"/>
      <c r="AY112" s="41"/>
      <c r="AZ112" s="41"/>
      <c r="BA112" s="41"/>
      <c r="BB112" s="41"/>
      <c r="BC112" s="41"/>
      <c r="BD112" s="41"/>
      <c r="BE112" s="41"/>
      <c r="BF112" s="41"/>
      <c r="BG112" s="41"/>
      <c r="BH112" s="41"/>
      <c r="BJ112" s="38"/>
      <c r="BK112" s="38"/>
      <c r="BL112" s="32"/>
      <c r="BM112" s="38"/>
      <c r="BN112" s="38"/>
      <c r="BO112" s="38"/>
      <c r="BP112" s="38"/>
      <c r="BQ112" s="38"/>
      <c r="BR112" s="38"/>
      <c r="BS112" s="38"/>
      <c r="BT112" s="38"/>
      <c r="BU112" s="38"/>
      <c r="BV112" s="38"/>
      <c r="BW112" s="38"/>
      <c r="BX112" s="38"/>
      <c r="BY112" s="38"/>
      <c r="BZ112" s="38"/>
      <c r="CA112" s="38"/>
      <c r="CB112" s="38"/>
      <c r="CC112" s="38"/>
      <c r="CD112" s="48"/>
      <c r="CE112" s="38"/>
      <c r="CF112" s="38"/>
      <c r="CG112" s="38"/>
      <c r="CH112" s="38"/>
      <c r="CI112" s="38"/>
      <c r="CJ112" s="38"/>
      <c r="CK112" s="38"/>
      <c r="CL112" s="38"/>
      <c r="CM112" s="38"/>
      <c r="CN112" s="38"/>
      <c r="CO112" s="38"/>
      <c r="CP112" s="38"/>
      <c r="CQ112" s="38"/>
      <c r="CR112" s="38"/>
      <c r="CS112" s="38"/>
      <c r="CT112" s="38"/>
      <c r="CU112" s="38"/>
      <c r="CV112" s="38"/>
      <c r="CW112" s="38"/>
      <c r="CX112" s="38"/>
    </row>
    <row r="113" spans="30:102" s="4" customFormat="1" ht="20.100000000000001" customHeight="1" x14ac:dyDescent="0.25">
      <c r="AD113" s="67"/>
      <c r="AF113" s="67"/>
      <c r="AH113" s="67"/>
      <c r="AI113" s="67"/>
      <c r="AJ113" s="67"/>
      <c r="AK113" s="67"/>
      <c r="AL113" s="67"/>
      <c r="AM113" s="67"/>
      <c r="AN113" s="67"/>
      <c r="AP113" s="67"/>
      <c r="AQ113" s="67"/>
      <c r="AR113" s="67"/>
      <c r="AT113" s="67"/>
      <c r="AV113" s="41"/>
      <c r="AW113" s="41"/>
      <c r="AX113" s="41"/>
      <c r="AY113" s="41"/>
      <c r="AZ113" s="41"/>
      <c r="BA113" s="41"/>
      <c r="BB113" s="41"/>
      <c r="BC113" s="41"/>
      <c r="BD113" s="41"/>
      <c r="BE113" s="41"/>
      <c r="BF113" s="41"/>
      <c r="BG113" s="41"/>
      <c r="BH113" s="41"/>
      <c r="BJ113" s="38"/>
      <c r="BK113" s="38"/>
      <c r="BL113" s="32"/>
      <c r="BM113" s="38"/>
      <c r="BN113" s="38"/>
      <c r="BO113" s="38"/>
      <c r="BP113" s="38"/>
      <c r="BQ113" s="38"/>
      <c r="BR113" s="38"/>
      <c r="BS113" s="38"/>
      <c r="BT113" s="38"/>
      <c r="BU113" s="38"/>
      <c r="BV113" s="38"/>
      <c r="BW113" s="38"/>
      <c r="BX113" s="38"/>
      <c r="BY113" s="38"/>
      <c r="BZ113" s="38"/>
      <c r="CA113" s="38"/>
      <c r="CB113" s="38"/>
      <c r="CC113" s="38"/>
      <c r="CD113" s="48"/>
      <c r="CE113" s="38"/>
      <c r="CF113" s="38"/>
      <c r="CG113" s="38"/>
      <c r="CH113" s="38"/>
      <c r="CI113" s="38"/>
      <c r="CJ113" s="38"/>
      <c r="CK113" s="38"/>
      <c r="CL113" s="38"/>
      <c r="CM113" s="38"/>
      <c r="CN113" s="38"/>
      <c r="CO113" s="38"/>
      <c r="CP113" s="38"/>
      <c r="CQ113" s="38"/>
      <c r="CR113" s="38"/>
      <c r="CS113" s="38"/>
      <c r="CT113" s="38"/>
      <c r="CU113" s="38"/>
      <c r="CV113" s="38"/>
      <c r="CW113" s="38"/>
      <c r="CX113" s="38"/>
    </row>
    <row r="114" spans="30:102" s="4" customFormat="1" ht="20.100000000000001" customHeight="1" x14ac:dyDescent="0.25">
      <c r="AD114" s="67"/>
      <c r="AF114" s="67"/>
      <c r="AH114" s="67"/>
      <c r="AI114" s="67"/>
      <c r="AJ114" s="67"/>
      <c r="AK114" s="67"/>
      <c r="AL114" s="67"/>
      <c r="AM114" s="67"/>
      <c r="AN114" s="67"/>
      <c r="AP114" s="67"/>
      <c r="AQ114" s="67"/>
      <c r="AR114" s="67"/>
      <c r="AT114" s="67"/>
      <c r="AV114" s="41"/>
      <c r="AW114" s="41"/>
      <c r="AX114" s="41"/>
      <c r="AY114" s="41"/>
      <c r="AZ114" s="41"/>
      <c r="BA114" s="41"/>
      <c r="BB114" s="41"/>
      <c r="BC114" s="41"/>
      <c r="BD114" s="41"/>
      <c r="BE114" s="41"/>
      <c r="BF114" s="41"/>
      <c r="BG114" s="41"/>
      <c r="BH114" s="41"/>
      <c r="BJ114" s="38"/>
      <c r="BK114" s="38"/>
      <c r="BL114" s="32"/>
      <c r="BM114" s="38"/>
      <c r="BN114" s="38"/>
      <c r="BO114" s="38"/>
      <c r="BP114" s="38"/>
      <c r="BQ114" s="38"/>
      <c r="BR114" s="38"/>
      <c r="BS114" s="38"/>
      <c r="BT114" s="38"/>
      <c r="BU114" s="38"/>
      <c r="BV114" s="38"/>
      <c r="BW114" s="38"/>
      <c r="BX114" s="38"/>
      <c r="BY114" s="38"/>
      <c r="BZ114" s="38"/>
      <c r="CA114" s="38"/>
      <c r="CB114" s="38"/>
      <c r="CC114" s="38"/>
      <c r="CD114" s="48"/>
      <c r="CE114" s="38"/>
      <c r="CF114" s="38"/>
      <c r="CG114" s="38"/>
      <c r="CH114" s="38"/>
      <c r="CI114" s="38"/>
      <c r="CJ114" s="38"/>
      <c r="CK114" s="38"/>
      <c r="CL114" s="38"/>
      <c r="CM114" s="38"/>
      <c r="CN114" s="38"/>
      <c r="CO114" s="38"/>
      <c r="CP114" s="38"/>
      <c r="CQ114" s="38"/>
      <c r="CR114" s="38"/>
      <c r="CS114" s="38"/>
      <c r="CT114" s="38"/>
      <c r="CU114" s="38"/>
      <c r="CV114" s="38"/>
      <c r="CW114" s="38"/>
      <c r="CX114" s="38"/>
    </row>
    <row r="115" spans="30:102" s="4" customFormat="1" ht="20.100000000000001" customHeight="1" x14ac:dyDescent="0.25">
      <c r="AD115" s="67"/>
      <c r="AF115" s="67"/>
      <c r="AH115" s="67"/>
      <c r="AI115" s="67"/>
      <c r="AJ115" s="67"/>
      <c r="AK115" s="67"/>
      <c r="AL115" s="67"/>
      <c r="AM115" s="67"/>
      <c r="AN115" s="67"/>
      <c r="AP115" s="67"/>
      <c r="AQ115" s="67"/>
      <c r="AR115" s="67"/>
      <c r="AT115" s="67"/>
      <c r="AV115" s="41"/>
      <c r="AW115" s="41"/>
      <c r="AX115" s="41"/>
      <c r="AY115" s="41"/>
      <c r="AZ115" s="41"/>
      <c r="BA115" s="41"/>
      <c r="BB115" s="41"/>
      <c r="BC115" s="41"/>
      <c r="BD115" s="41"/>
      <c r="BE115" s="41"/>
      <c r="BF115" s="41"/>
      <c r="BG115" s="41"/>
      <c r="BH115" s="41"/>
      <c r="BJ115" s="38"/>
      <c r="BK115" s="38"/>
      <c r="BL115" s="32"/>
      <c r="BM115" s="38"/>
      <c r="BN115" s="38"/>
      <c r="BO115" s="38"/>
      <c r="BP115" s="38"/>
      <c r="BQ115" s="38"/>
      <c r="BR115" s="38"/>
      <c r="BS115" s="38"/>
      <c r="BT115" s="38"/>
      <c r="BU115" s="38"/>
      <c r="BV115" s="38"/>
      <c r="BW115" s="38"/>
      <c r="BX115" s="38"/>
      <c r="BY115" s="38"/>
      <c r="BZ115" s="38"/>
      <c r="CA115" s="38"/>
      <c r="CB115" s="38"/>
      <c r="CC115" s="38"/>
      <c r="CD115" s="48"/>
      <c r="CE115" s="38"/>
      <c r="CF115" s="38"/>
      <c r="CG115" s="38"/>
      <c r="CH115" s="38"/>
      <c r="CI115" s="38"/>
      <c r="CJ115" s="38"/>
      <c r="CK115" s="38"/>
      <c r="CL115" s="38"/>
      <c r="CM115" s="38"/>
      <c r="CN115" s="38"/>
      <c r="CO115" s="38"/>
      <c r="CP115" s="38"/>
      <c r="CQ115" s="38"/>
      <c r="CR115" s="38"/>
      <c r="CS115" s="38"/>
      <c r="CT115" s="38"/>
      <c r="CU115" s="38"/>
      <c r="CV115" s="38"/>
      <c r="CW115" s="38"/>
      <c r="CX115" s="38"/>
    </row>
    <row r="116" spans="30:102" s="4" customFormat="1" ht="20.100000000000001" customHeight="1" x14ac:dyDescent="0.25">
      <c r="AD116" s="67"/>
      <c r="AF116" s="67"/>
      <c r="AH116" s="67"/>
      <c r="AI116" s="67"/>
      <c r="AJ116" s="67"/>
      <c r="AK116" s="67"/>
      <c r="AL116" s="67"/>
      <c r="AM116" s="67"/>
      <c r="AN116" s="67"/>
      <c r="AP116" s="67"/>
      <c r="AQ116" s="67"/>
      <c r="AR116" s="67"/>
      <c r="AT116" s="67"/>
      <c r="AV116" s="41"/>
      <c r="AW116" s="41"/>
      <c r="AX116" s="41"/>
      <c r="AY116" s="41"/>
      <c r="AZ116" s="41"/>
      <c r="BA116" s="41"/>
      <c r="BB116" s="41"/>
      <c r="BC116" s="41"/>
      <c r="BD116" s="41"/>
      <c r="BE116" s="41"/>
      <c r="BF116" s="41"/>
      <c r="BG116" s="41"/>
      <c r="BH116" s="41"/>
      <c r="BJ116" s="38"/>
      <c r="BK116" s="38"/>
      <c r="BL116" s="32"/>
      <c r="BM116" s="38"/>
      <c r="BN116" s="38"/>
      <c r="BO116" s="38"/>
      <c r="BP116" s="38"/>
      <c r="BQ116" s="38"/>
      <c r="BR116" s="38"/>
      <c r="BS116" s="38"/>
      <c r="BT116" s="38"/>
      <c r="BU116" s="38"/>
      <c r="BV116" s="38"/>
      <c r="BW116" s="38"/>
      <c r="BX116" s="38"/>
      <c r="BY116" s="38"/>
      <c r="BZ116" s="38"/>
      <c r="CA116" s="38"/>
      <c r="CB116" s="38"/>
      <c r="CC116" s="38"/>
      <c r="CD116" s="48"/>
      <c r="CE116" s="38"/>
      <c r="CF116" s="38"/>
      <c r="CG116" s="38"/>
      <c r="CH116" s="38"/>
      <c r="CI116" s="38"/>
      <c r="CJ116" s="38"/>
      <c r="CK116" s="38"/>
      <c r="CL116" s="38"/>
      <c r="CM116" s="38"/>
      <c r="CN116" s="38"/>
      <c r="CO116" s="38"/>
      <c r="CP116" s="38"/>
      <c r="CQ116" s="38"/>
      <c r="CR116" s="38"/>
      <c r="CS116" s="38"/>
      <c r="CT116" s="38"/>
      <c r="CU116" s="38"/>
      <c r="CV116" s="38"/>
      <c r="CW116" s="38"/>
      <c r="CX116" s="38"/>
    </row>
    <row r="117" spans="30:102" s="4" customFormat="1" ht="20.100000000000001" customHeight="1" x14ac:dyDescent="0.25">
      <c r="AD117" s="67"/>
      <c r="AF117" s="67"/>
      <c r="AH117" s="67"/>
      <c r="AI117" s="67"/>
      <c r="AJ117" s="67"/>
      <c r="AK117" s="67"/>
      <c r="AL117" s="67"/>
      <c r="AM117" s="67"/>
      <c r="AN117" s="67"/>
      <c r="AP117" s="67"/>
      <c r="AQ117" s="67"/>
      <c r="AR117" s="67"/>
      <c r="AT117" s="67"/>
      <c r="AV117" s="41"/>
      <c r="AW117" s="41"/>
      <c r="AX117" s="41"/>
      <c r="AY117" s="41"/>
      <c r="AZ117" s="41"/>
      <c r="BA117" s="41"/>
      <c r="BB117" s="41"/>
      <c r="BC117" s="41"/>
      <c r="BD117" s="41"/>
      <c r="BE117" s="41"/>
      <c r="BF117" s="41"/>
      <c r="BG117" s="41"/>
      <c r="BH117" s="41"/>
      <c r="BJ117" s="38"/>
      <c r="BK117" s="38"/>
      <c r="BL117" s="32"/>
      <c r="BM117" s="38"/>
      <c r="BN117" s="38"/>
      <c r="BO117" s="38"/>
      <c r="BP117" s="38"/>
      <c r="BQ117" s="38"/>
      <c r="BR117" s="38"/>
      <c r="BS117" s="38"/>
      <c r="BT117" s="38"/>
      <c r="BU117" s="38"/>
      <c r="BV117" s="38"/>
      <c r="BW117" s="38"/>
      <c r="BX117" s="38"/>
      <c r="BY117" s="38"/>
      <c r="BZ117" s="38"/>
      <c r="CA117" s="38"/>
      <c r="CB117" s="38"/>
      <c r="CC117" s="38"/>
      <c r="CD117" s="48"/>
      <c r="CE117" s="38"/>
      <c r="CF117" s="38"/>
      <c r="CG117" s="38"/>
      <c r="CH117" s="38"/>
      <c r="CI117" s="38"/>
      <c r="CJ117" s="38"/>
      <c r="CK117" s="38"/>
      <c r="CL117" s="38"/>
      <c r="CM117" s="38"/>
      <c r="CN117" s="38"/>
      <c r="CO117" s="38"/>
      <c r="CP117" s="38"/>
      <c r="CQ117" s="38"/>
      <c r="CR117" s="38"/>
      <c r="CS117" s="38"/>
      <c r="CT117" s="38"/>
      <c r="CU117" s="38"/>
      <c r="CV117" s="38"/>
      <c r="CW117" s="38"/>
      <c r="CX117" s="38"/>
    </row>
    <row r="118" spans="30:102" s="4" customFormat="1" ht="20.100000000000001" customHeight="1" x14ac:dyDescent="0.25">
      <c r="AD118" s="67"/>
      <c r="AF118" s="67"/>
      <c r="AH118" s="67"/>
      <c r="AI118" s="67"/>
      <c r="AJ118" s="67"/>
      <c r="AK118" s="67"/>
      <c r="AL118" s="67"/>
      <c r="AM118" s="67"/>
      <c r="AN118" s="67"/>
      <c r="AP118" s="67"/>
      <c r="AQ118" s="67"/>
      <c r="AR118" s="67"/>
      <c r="AT118" s="67"/>
      <c r="AV118" s="41"/>
      <c r="AW118" s="41"/>
      <c r="AX118" s="41"/>
      <c r="AY118" s="41"/>
      <c r="AZ118" s="41"/>
      <c r="BA118" s="41"/>
      <c r="BB118" s="41"/>
      <c r="BC118" s="41"/>
      <c r="BD118" s="41"/>
      <c r="BE118" s="41"/>
      <c r="BF118" s="41"/>
      <c r="BG118" s="41"/>
      <c r="BH118" s="41"/>
      <c r="BJ118" s="38"/>
      <c r="BK118" s="38"/>
      <c r="BL118" s="32"/>
      <c r="BM118" s="38"/>
      <c r="BN118" s="38"/>
      <c r="BO118" s="38"/>
      <c r="BP118" s="38"/>
      <c r="BQ118" s="38"/>
      <c r="BR118" s="38"/>
      <c r="BS118" s="38"/>
      <c r="BT118" s="38"/>
      <c r="BU118" s="38"/>
      <c r="BV118" s="38"/>
      <c r="BW118" s="38"/>
      <c r="BX118" s="38"/>
      <c r="BY118" s="38"/>
      <c r="BZ118" s="38"/>
      <c r="CA118" s="38"/>
      <c r="CB118" s="38"/>
      <c r="CC118" s="38"/>
      <c r="CD118" s="48"/>
      <c r="CE118" s="38"/>
      <c r="CF118" s="38"/>
      <c r="CG118" s="38"/>
      <c r="CH118" s="38"/>
      <c r="CI118" s="38"/>
      <c r="CJ118" s="38"/>
      <c r="CK118" s="38"/>
      <c r="CL118" s="38"/>
      <c r="CM118" s="38"/>
      <c r="CN118" s="38"/>
      <c r="CO118" s="38"/>
      <c r="CP118" s="38"/>
      <c r="CQ118" s="38"/>
      <c r="CR118" s="38"/>
      <c r="CS118" s="38"/>
      <c r="CT118" s="38"/>
      <c r="CU118" s="38"/>
      <c r="CV118" s="38"/>
      <c r="CW118" s="38"/>
      <c r="CX118" s="38"/>
    </row>
    <row r="119" spans="30:102" s="4" customFormat="1" ht="20.100000000000001" customHeight="1" x14ac:dyDescent="0.25">
      <c r="AD119" s="67"/>
      <c r="AF119" s="67"/>
      <c r="AH119" s="67"/>
      <c r="AI119" s="67"/>
      <c r="AJ119" s="67"/>
      <c r="AK119" s="67"/>
      <c r="AL119" s="67"/>
      <c r="AM119" s="67"/>
      <c r="AN119" s="67"/>
      <c r="AP119" s="67"/>
      <c r="AQ119" s="67"/>
      <c r="AR119" s="67"/>
      <c r="AT119" s="67"/>
      <c r="AV119" s="41"/>
      <c r="AW119" s="41"/>
      <c r="AX119" s="41"/>
      <c r="AY119" s="41"/>
      <c r="AZ119" s="41"/>
      <c r="BA119" s="41"/>
      <c r="BB119" s="41"/>
      <c r="BC119" s="41"/>
      <c r="BD119" s="41"/>
      <c r="BE119" s="41"/>
      <c r="BF119" s="41"/>
      <c r="BG119" s="41"/>
      <c r="BH119" s="41"/>
      <c r="BJ119" s="38"/>
      <c r="BK119" s="38"/>
      <c r="BL119" s="32"/>
      <c r="BM119" s="38"/>
      <c r="BN119" s="38"/>
      <c r="BO119" s="38"/>
      <c r="BP119" s="38"/>
      <c r="BQ119" s="38"/>
      <c r="BR119" s="38"/>
      <c r="BS119" s="38"/>
      <c r="BT119" s="38"/>
      <c r="BU119" s="38"/>
      <c r="BV119" s="38"/>
      <c r="BW119" s="38"/>
      <c r="BX119" s="38"/>
      <c r="BY119" s="38"/>
      <c r="BZ119" s="38"/>
      <c r="CA119" s="38"/>
      <c r="CB119" s="38"/>
      <c r="CC119" s="38"/>
      <c r="CD119" s="48"/>
      <c r="CE119" s="38"/>
      <c r="CF119" s="38"/>
      <c r="CG119" s="38"/>
      <c r="CH119" s="38"/>
      <c r="CI119" s="38"/>
      <c r="CJ119" s="38"/>
      <c r="CK119" s="38"/>
      <c r="CL119" s="38"/>
      <c r="CM119" s="38"/>
      <c r="CN119" s="38"/>
      <c r="CO119" s="38"/>
      <c r="CP119" s="38"/>
      <c r="CQ119" s="38"/>
      <c r="CR119" s="38"/>
      <c r="CS119" s="38"/>
      <c r="CT119" s="38"/>
      <c r="CU119" s="38"/>
      <c r="CV119" s="38"/>
      <c r="CW119" s="38"/>
      <c r="CX119" s="38"/>
    </row>
    <row r="120" spans="30:102" s="4" customFormat="1" ht="20.100000000000001" customHeight="1" x14ac:dyDescent="0.25">
      <c r="AD120" s="67"/>
      <c r="AF120" s="67"/>
      <c r="AH120" s="67"/>
      <c r="AI120" s="67"/>
      <c r="AJ120" s="67"/>
      <c r="AK120" s="67"/>
      <c r="AL120" s="67"/>
      <c r="AM120" s="67"/>
      <c r="AN120" s="67"/>
      <c r="AP120" s="67"/>
      <c r="AQ120" s="67"/>
      <c r="AR120" s="67"/>
      <c r="AT120" s="67"/>
      <c r="AV120" s="41"/>
      <c r="AW120" s="41"/>
      <c r="AX120" s="41"/>
      <c r="AY120" s="41"/>
      <c r="AZ120" s="41"/>
      <c r="BA120" s="41"/>
      <c r="BB120" s="41"/>
      <c r="BC120" s="41"/>
      <c r="BD120" s="41"/>
      <c r="BE120" s="41"/>
      <c r="BF120" s="41"/>
      <c r="BG120" s="41"/>
      <c r="BH120" s="41"/>
      <c r="BJ120" s="38"/>
      <c r="BK120" s="38"/>
      <c r="BL120" s="32"/>
      <c r="BM120" s="38"/>
      <c r="BN120" s="38"/>
      <c r="BO120" s="38"/>
      <c r="BP120" s="38"/>
      <c r="BQ120" s="38"/>
      <c r="BR120" s="38"/>
      <c r="BS120" s="38"/>
      <c r="BT120" s="38"/>
      <c r="BU120" s="38"/>
      <c r="BV120" s="38"/>
      <c r="BW120" s="38"/>
      <c r="BX120" s="38"/>
      <c r="BY120" s="38"/>
      <c r="BZ120" s="38"/>
      <c r="CA120" s="38"/>
      <c r="CB120" s="38"/>
      <c r="CC120" s="38"/>
      <c r="CD120" s="48"/>
      <c r="CE120" s="38"/>
      <c r="CF120" s="38"/>
      <c r="CG120" s="38"/>
      <c r="CH120" s="38"/>
      <c r="CI120" s="38"/>
      <c r="CJ120" s="38"/>
      <c r="CK120" s="38"/>
      <c r="CL120" s="38"/>
      <c r="CM120" s="38"/>
      <c r="CN120" s="38"/>
      <c r="CO120" s="38"/>
      <c r="CP120" s="38"/>
      <c r="CQ120" s="38"/>
      <c r="CR120" s="38"/>
      <c r="CS120" s="38"/>
      <c r="CT120" s="38"/>
      <c r="CU120" s="38"/>
      <c r="CV120" s="38"/>
      <c r="CW120" s="38"/>
      <c r="CX120" s="38"/>
    </row>
    <row r="121" spans="30:102" s="4" customFormat="1" ht="20.100000000000001" customHeight="1" x14ac:dyDescent="0.25">
      <c r="AD121" s="67"/>
      <c r="AF121" s="67"/>
      <c r="AH121" s="67"/>
      <c r="AI121" s="67"/>
      <c r="AJ121" s="67"/>
      <c r="AK121" s="67"/>
      <c r="AL121" s="67"/>
      <c r="AM121" s="67"/>
      <c r="AN121" s="67"/>
      <c r="AP121" s="67"/>
      <c r="AQ121" s="67"/>
      <c r="AR121" s="67"/>
      <c r="AT121" s="67"/>
      <c r="AV121" s="41"/>
      <c r="AW121" s="41"/>
      <c r="AX121" s="41"/>
      <c r="AY121" s="41"/>
      <c r="AZ121" s="41"/>
      <c r="BA121" s="41"/>
      <c r="BB121" s="41"/>
      <c r="BC121" s="41"/>
      <c r="BD121" s="41"/>
      <c r="BE121" s="41"/>
      <c r="BF121" s="41"/>
      <c r="BG121" s="41"/>
      <c r="BH121" s="41"/>
      <c r="BJ121" s="38"/>
      <c r="BK121" s="38"/>
      <c r="BL121" s="32"/>
      <c r="BM121" s="38"/>
      <c r="BN121" s="38"/>
      <c r="BO121" s="38"/>
      <c r="BP121" s="38"/>
      <c r="BQ121" s="38"/>
      <c r="BR121" s="38"/>
      <c r="BS121" s="38"/>
      <c r="BT121" s="38"/>
      <c r="BU121" s="38"/>
      <c r="BV121" s="38"/>
      <c r="BW121" s="38"/>
      <c r="BX121" s="38"/>
      <c r="BY121" s="38"/>
      <c r="BZ121" s="38"/>
      <c r="CA121" s="38"/>
      <c r="CB121" s="38"/>
      <c r="CC121" s="38"/>
      <c r="CD121" s="48"/>
      <c r="CE121" s="38"/>
      <c r="CF121" s="38"/>
      <c r="CG121" s="38"/>
      <c r="CH121" s="38"/>
      <c r="CI121" s="38"/>
      <c r="CJ121" s="38"/>
      <c r="CK121" s="38"/>
      <c r="CL121" s="38"/>
      <c r="CM121" s="38"/>
      <c r="CN121" s="38"/>
      <c r="CO121" s="38"/>
      <c r="CP121" s="38"/>
      <c r="CQ121" s="38"/>
      <c r="CR121" s="38"/>
      <c r="CS121" s="38"/>
      <c r="CT121" s="38"/>
      <c r="CU121" s="38"/>
      <c r="CV121" s="38"/>
      <c r="CW121" s="38"/>
      <c r="CX121" s="38"/>
    </row>
    <row r="122" spans="30:102" s="4" customFormat="1" ht="20.100000000000001" customHeight="1" x14ac:dyDescent="0.25">
      <c r="AD122" s="67"/>
      <c r="AF122" s="67"/>
      <c r="AH122" s="67"/>
      <c r="AI122" s="67"/>
      <c r="AJ122" s="67"/>
      <c r="AK122" s="67"/>
      <c r="AL122" s="67"/>
      <c r="AM122" s="67"/>
      <c r="AN122" s="67"/>
      <c r="AP122" s="67"/>
      <c r="AQ122" s="67"/>
      <c r="AR122" s="67"/>
      <c r="AT122" s="67"/>
      <c r="AV122" s="41"/>
      <c r="AW122" s="41"/>
      <c r="AX122" s="41"/>
      <c r="AY122" s="41"/>
      <c r="AZ122" s="41"/>
      <c r="BA122" s="41"/>
      <c r="BB122" s="41"/>
      <c r="BC122" s="41"/>
      <c r="BD122" s="41"/>
      <c r="BE122" s="41"/>
      <c r="BF122" s="41"/>
      <c r="BG122" s="41"/>
      <c r="BH122" s="41"/>
      <c r="BJ122" s="38"/>
      <c r="BK122" s="38"/>
      <c r="BL122" s="32"/>
      <c r="BM122" s="38"/>
      <c r="BN122" s="38"/>
      <c r="BO122" s="38"/>
      <c r="BP122" s="38"/>
      <c r="BQ122" s="38"/>
      <c r="BR122" s="38"/>
      <c r="BS122" s="38"/>
      <c r="BT122" s="38"/>
      <c r="BU122" s="38"/>
      <c r="BV122" s="38"/>
      <c r="BW122" s="38"/>
      <c r="BX122" s="38"/>
      <c r="BY122" s="38"/>
      <c r="BZ122" s="38"/>
      <c r="CA122" s="38"/>
      <c r="CB122" s="38"/>
      <c r="CC122" s="38"/>
      <c r="CD122" s="48"/>
      <c r="CE122" s="38"/>
      <c r="CF122" s="38"/>
      <c r="CG122" s="38"/>
      <c r="CH122" s="38"/>
      <c r="CI122" s="38"/>
      <c r="CJ122" s="38"/>
      <c r="CK122" s="38"/>
      <c r="CL122" s="38"/>
      <c r="CM122" s="38"/>
      <c r="CN122" s="38"/>
      <c r="CO122" s="38"/>
      <c r="CP122" s="38"/>
      <c r="CQ122" s="38"/>
      <c r="CR122" s="38"/>
      <c r="CS122" s="38"/>
      <c r="CT122" s="38"/>
      <c r="CU122" s="38"/>
      <c r="CV122" s="38"/>
      <c r="CW122" s="38"/>
      <c r="CX122" s="38"/>
    </row>
    <row r="123" spans="30:102" s="4" customFormat="1" ht="20.100000000000001" customHeight="1" x14ac:dyDescent="0.25">
      <c r="AD123" s="67"/>
      <c r="AF123" s="67"/>
      <c r="AH123" s="67"/>
      <c r="AI123" s="67"/>
      <c r="AJ123" s="67"/>
      <c r="AK123" s="67"/>
      <c r="AL123" s="67"/>
      <c r="AM123" s="67"/>
      <c r="AN123" s="67"/>
      <c r="AP123" s="67"/>
      <c r="AQ123" s="67"/>
      <c r="AR123" s="67"/>
      <c r="AT123" s="67"/>
      <c r="AV123" s="41"/>
      <c r="AW123" s="41"/>
      <c r="AX123" s="41"/>
      <c r="AY123" s="41"/>
      <c r="AZ123" s="41"/>
      <c r="BA123" s="41"/>
      <c r="BB123" s="41"/>
      <c r="BC123" s="41"/>
      <c r="BD123" s="41"/>
      <c r="BE123" s="41"/>
      <c r="BF123" s="41"/>
      <c r="BG123" s="41"/>
      <c r="BH123" s="41"/>
      <c r="BJ123" s="38"/>
      <c r="BK123" s="38"/>
      <c r="BL123" s="32"/>
      <c r="BM123" s="38"/>
      <c r="BN123" s="38"/>
      <c r="BO123" s="38"/>
      <c r="BP123" s="38"/>
      <c r="BQ123" s="38"/>
      <c r="BR123" s="38"/>
      <c r="BS123" s="38"/>
      <c r="BT123" s="38"/>
      <c r="BU123" s="38"/>
      <c r="BV123" s="38"/>
      <c r="BW123" s="38"/>
      <c r="BX123" s="38"/>
      <c r="BY123" s="38"/>
      <c r="BZ123" s="38"/>
      <c r="CA123" s="38"/>
      <c r="CB123" s="38"/>
      <c r="CC123" s="38"/>
      <c r="CD123" s="48"/>
      <c r="CE123" s="38"/>
      <c r="CF123" s="38"/>
      <c r="CG123" s="38"/>
      <c r="CH123" s="38"/>
      <c r="CI123" s="38"/>
      <c r="CJ123" s="38"/>
      <c r="CK123" s="38"/>
      <c r="CL123" s="38"/>
      <c r="CM123" s="38"/>
      <c r="CN123" s="38"/>
      <c r="CO123" s="38"/>
      <c r="CP123" s="38"/>
      <c r="CQ123" s="38"/>
      <c r="CR123" s="38"/>
      <c r="CS123" s="38"/>
      <c r="CT123" s="38"/>
      <c r="CU123" s="38"/>
      <c r="CV123" s="38"/>
      <c r="CW123" s="38"/>
      <c r="CX123" s="38"/>
    </row>
    <row r="124" spans="30:102" s="4" customFormat="1" ht="20.100000000000001" customHeight="1" x14ac:dyDescent="0.25">
      <c r="AD124" s="67"/>
      <c r="AF124" s="67"/>
      <c r="AH124" s="67"/>
      <c r="AI124" s="67"/>
      <c r="AJ124" s="67"/>
      <c r="AK124" s="67"/>
      <c r="AL124" s="67"/>
      <c r="AM124" s="67"/>
      <c r="AN124" s="67"/>
      <c r="AP124" s="67"/>
      <c r="AQ124" s="67"/>
      <c r="AR124" s="67"/>
      <c r="AT124" s="67"/>
      <c r="AV124" s="41"/>
      <c r="AW124" s="41"/>
      <c r="AX124" s="41"/>
      <c r="AY124" s="41"/>
      <c r="AZ124" s="41"/>
      <c r="BA124" s="41"/>
      <c r="BB124" s="41"/>
      <c r="BC124" s="41"/>
      <c r="BD124" s="41"/>
      <c r="BE124" s="41"/>
      <c r="BF124" s="41"/>
      <c r="BG124" s="41"/>
      <c r="BH124" s="41"/>
      <c r="BJ124" s="38"/>
      <c r="BK124" s="38"/>
      <c r="BL124" s="32"/>
      <c r="BM124" s="38"/>
      <c r="BN124" s="38"/>
      <c r="BO124" s="38"/>
      <c r="BP124" s="38"/>
      <c r="BQ124" s="38"/>
      <c r="BR124" s="38"/>
      <c r="BS124" s="38"/>
      <c r="BT124" s="38"/>
      <c r="BU124" s="38"/>
      <c r="BV124" s="38"/>
      <c r="BW124" s="38"/>
      <c r="BX124" s="38"/>
      <c r="BY124" s="38"/>
      <c r="BZ124" s="38"/>
      <c r="CA124" s="38"/>
      <c r="CB124" s="38"/>
      <c r="CC124" s="38"/>
      <c r="CD124" s="48"/>
      <c r="CE124" s="38"/>
      <c r="CF124" s="38"/>
      <c r="CG124" s="38"/>
      <c r="CH124" s="38"/>
      <c r="CI124" s="38"/>
      <c r="CJ124" s="38"/>
      <c r="CK124" s="38"/>
      <c r="CL124" s="38"/>
      <c r="CM124" s="38"/>
      <c r="CN124" s="38"/>
      <c r="CO124" s="38"/>
      <c r="CP124" s="38"/>
      <c r="CQ124" s="38"/>
      <c r="CR124" s="38"/>
      <c r="CS124" s="38"/>
      <c r="CT124" s="38"/>
      <c r="CU124" s="38"/>
      <c r="CV124" s="38"/>
      <c r="CW124" s="38"/>
      <c r="CX124" s="38"/>
    </row>
    <row r="125" spans="30:102" s="4" customFormat="1" ht="20.100000000000001" customHeight="1" x14ac:dyDescent="0.25">
      <c r="AD125" s="67"/>
      <c r="AF125" s="67"/>
      <c r="AH125" s="67"/>
      <c r="AI125" s="67"/>
      <c r="AJ125" s="67"/>
      <c r="AK125" s="67"/>
      <c r="AL125" s="67"/>
      <c r="AM125" s="67"/>
      <c r="AN125" s="67"/>
      <c r="AP125" s="67"/>
      <c r="AQ125" s="67"/>
      <c r="AR125" s="67"/>
      <c r="AT125" s="67"/>
      <c r="AV125" s="41"/>
      <c r="AW125" s="41"/>
      <c r="AX125" s="41"/>
      <c r="AY125" s="41"/>
      <c r="AZ125" s="41"/>
      <c r="BA125" s="41"/>
      <c r="BB125" s="41"/>
      <c r="BC125" s="41"/>
      <c r="BD125" s="41"/>
      <c r="BE125" s="41"/>
      <c r="BF125" s="41"/>
      <c r="BG125" s="41"/>
      <c r="BH125" s="41"/>
      <c r="BJ125" s="38"/>
      <c r="BK125" s="38"/>
      <c r="BL125" s="32"/>
      <c r="BM125" s="38"/>
      <c r="BN125" s="38"/>
      <c r="BO125" s="38"/>
      <c r="BP125" s="38"/>
      <c r="BQ125" s="38"/>
      <c r="BR125" s="38"/>
      <c r="BS125" s="38"/>
      <c r="BT125" s="38"/>
      <c r="BU125" s="38"/>
      <c r="BV125" s="38"/>
      <c r="BW125" s="38"/>
      <c r="BX125" s="38"/>
      <c r="BY125" s="38"/>
      <c r="BZ125" s="38"/>
      <c r="CA125" s="38"/>
      <c r="CB125" s="38"/>
      <c r="CC125" s="38"/>
      <c r="CD125" s="48"/>
      <c r="CE125" s="38"/>
      <c r="CF125" s="38"/>
      <c r="CG125" s="38"/>
      <c r="CH125" s="38"/>
      <c r="CI125" s="38"/>
      <c r="CJ125" s="38"/>
      <c r="CK125" s="38"/>
      <c r="CL125" s="38"/>
      <c r="CM125" s="38"/>
      <c r="CN125" s="38"/>
      <c r="CO125" s="38"/>
      <c r="CP125" s="38"/>
      <c r="CQ125" s="38"/>
      <c r="CR125" s="38"/>
      <c r="CS125" s="38"/>
      <c r="CT125" s="38"/>
      <c r="CU125" s="38"/>
      <c r="CV125" s="38"/>
      <c r="CW125" s="38"/>
      <c r="CX125" s="38"/>
    </row>
    <row r="126" spans="30:102" s="4" customFormat="1" ht="20.100000000000001" customHeight="1" x14ac:dyDescent="0.25">
      <c r="AD126" s="67"/>
      <c r="AF126" s="67"/>
      <c r="AH126" s="67"/>
      <c r="AI126" s="67"/>
      <c r="AJ126" s="67"/>
      <c r="AK126" s="67"/>
      <c r="AL126" s="67"/>
      <c r="AM126" s="67"/>
      <c r="AN126" s="67"/>
      <c r="AP126" s="67"/>
      <c r="AQ126" s="67"/>
      <c r="AR126" s="67"/>
      <c r="AT126" s="67"/>
      <c r="AV126" s="41"/>
      <c r="AW126" s="41"/>
      <c r="AX126" s="41"/>
      <c r="AY126" s="41"/>
      <c r="AZ126" s="41"/>
      <c r="BA126" s="41"/>
      <c r="BB126" s="41"/>
      <c r="BC126" s="41"/>
      <c r="BD126" s="41"/>
      <c r="BE126" s="41"/>
      <c r="BF126" s="41"/>
      <c r="BG126" s="41"/>
      <c r="BH126" s="41"/>
      <c r="BJ126" s="38"/>
      <c r="BK126" s="38"/>
      <c r="BL126" s="32"/>
      <c r="BM126" s="38"/>
      <c r="BN126" s="38"/>
      <c r="BO126" s="38"/>
      <c r="BP126" s="38"/>
      <c r="BQ126" s="38"/>
      <c r="BR126" s="38"/>
      <c r="BS126" s="38"/>
      <c r="BT126" s="38"/>
      <c r="BU126" s="38"/>
      <c r="BV126" s="38"/>
      <c r="BW126" s="38"/>
      <c r="BX126" s="38"/>
      <c r="BY126" s="38"/>
      <c r="BZ126" s="38"/>
      <c r="CA126" s="38"/>
      <c r="CB126" s="38"/>
      <c r="CC126" s="38"/>
      <c r="CD126" s="48"/>
      <c r="CE126" s="38"/>
      <c r="CF126" s="38"/>
      <c r="CG126" s="38"/>
      <c r="CH126" s="38"/>
      <c r="CI126" s="38"/>
      <c r="CJ126" s="38"/>
      <c r="CK126" s="38"/>
      <c r="CL126" s="38"/>
      <c r="CM126" s="38"/>
      <c r="CN126" s="38"/>
      <c r="CO126" s="38"/>
      <c r="CP126" s="38"/>
      <c r="CQ126" s="38"/>
      <c r="CR126" s="38"/>
      <c r="CS126" s="38"/>
      <c r="CT126" s="38"/>
      <c r="CU126" s="38"/>
      <c r="CV126" s="38"/>
      <c r="CW126" s="38"/>
      <c r="CX126" s="38"/>
    </row>
    <row r="127" spans="30:102" s="4" customFormat="1" ht="20.100000000000001" customHeight="1" x14ac:dyDescent="0.25">
      <c r="AD127" s="67"/>
      <c r="AF127" s="67"/>
      <c r="AH127" s="67"/>
      <c r="AI127" s="67"/>
      <c r="AJ127" s="67"/>
      <c r="AK127" s="67"/>
      <c r="AL127" s="67"/>
      <c r="AM127" s="67"/>
      <c r="AN127" s="67"/>
      <c r="AP127" s="67"/>
      <c r="AQ127" s="67"/>
      <c r="AR127" s="67"/>
      <c r="AT127" s="67"/>
      <c r="AV127" s="41"/>
      <c r="AW127" s="41"/>
      <c r="AX127" s="41"/>
      <c r="AY127" s="41"/>
      <c r="AZ127" s="41"/>
      <c r="BA127" s="41"/>
      <c r="BB127" s="41"/>
      <c r="BC127" s="41"/>
      <c r="BD127" s="41"/>
      <c r="BE127" s="41"/>
      <c r="BF127" s="41"/>
      <c r="BG127" s="41"/>
      <c r="BH127" s="41"/>
      <c r="BJ127" s="38"/>
      <c r="BK127" s="38"/>
      <c r="BL127" s="32"/>
      <c r="BM127" s="38"/>
      <c r="BN127" s="38"/>
      <c r="BO127" s="38"/>
      <c r="BP127" s="38"/>
      <c r="BQ127" s="38"/>
      <c r="BR127" s="38"/>
      <c r="BS127" s="38"/>
      <c r="BT127" s="38"/>
      <c r="BU127" s="38"/>
      <c r="BV127" s="38"/>
      <c r="BW127" s="38"/>
      <c r="BX127" s="38"/>
      <c r="BY127" s="38"/>
      <c r="BZ127" s="38"/>
      <c r="CA127" s="38"/>
      <c r="CB127" s="38"/>
      <c r="CC127" s="38"/>
      <c r="CD127" s="48"/>
      <c r="CE127" s="38"/>
      <c r="CF127" s="38"/>
      <c r="CG127" s="38"/>
      <c r="CH127" s="38"/>
      <c r="CI127" s="38"/>
      <c r="CJ127" s="38"/>
      <c r="CK127" s="38"/>
      <c r="CL127" s="38"/>
      <c r="CM127" s="38"/>
      <c r="CN127" s="38"/>
      <c r="CO127" s="38"/>
      <c r="CP127" s="38"/>
      <c r="CQ127" s="38"/>
      <c r="CR127" s="38"/>
      <c r="CS127" s="38"/>
      <c r="CT127" s="38"/>
      <c r="CU127" s="38"/>
      <c r="CV127" s="38"/>
      <c r="CW127" s="38"/>
      <c r="CX127" s="38"/>
    </row>
    <row r="128" spans="30:102" s="4" customFormat="1" ht="20.100000000000001" customHeight="1" x14ac:dyDescent="0.25">
      <c r="AD128" s="67"/>
      <c r="AF128" s="67"/>
      <c r="AH128" s="67"/>
      <c r="AI128" s="67"/>
      <c r="AJ128" s="67"/>
      <c r="AK128" s="67"/>
      <c r="AL128" s="67"/>
      <c r="AM128" s="67"/>
      <c r="AN128" s="67"/>
      <c r="AP128" s="67"/>
      <c r="AQ128" s="67"/>
      <c r="AR128" s="67"/>
      <c r="AT128" s="67"/>
      <c r="AV128" s="41"/>
      <c r="AW128" s="41"/>
      <c r="AX128" s="41"/>
      <c r="AY128" s="41"/>
      <c r="AZ128" s="41"/>
      <c r="BA128" s="41"/>
      <c r="BB128" s="41"/>
      <c r="BC128" s="41"/>
      <c r="BD128" s="41"/>
      <c r="BE128" s="41"/>
      <c r="BF128" s="41"/>
      <c r="BG128" s="41"/>
      <c r="BH128" s="41"/>
      <c r="BJ128" s="38"/>
      <c r="BK128" s="38"/>
      <c r="BL128" s="32"/>
      <c r="BM128" s="38"/>
      <c r="BN128" s="38"/>
      <c r="BO128" s="38"/>
      <c r="BP128" s="38"/>
      <c r="BQ128" s="38"/>
      <c r="BR128" s="38"/>
      <c r="BS128" s="38"/>
      <c r="BT128" s="38"/>
      <c r="BU128" s="38"/>
      <c r="BV128" s="38"/>
      <c r="BW128" s="38"/>
      <c r="BX128" s="38"/>
      <c r="BY128" s="38"/>
      <c r="BZ128" s="38"/>
      <c r="CA128" s="38"/>
      <c r="CB128" s="38"/>
      <c r="CC128" s="38"/>
      <c r="CD128" s="48"/>
      <c r="CE128" s="38"/>
      <c r="CF128" s="38"/>
      <c r="CG128" s="38"/>
      <c r="CH128" s="38"/>
      <c r="CI128" s="38"/>
      <c r="CJ128" s="38"/>
      <c r="CK128" s="38"/>
      <c r="CL128" s="38"/>
      <c r="CM128" s="38"/>
      <c r="CN128" s="38"/>
      <c r="CO128" s="38"/>
      <c r="CP128" s="38"/>
      <c r="CQ128" s="38"/>
      <c r="CR128" s="38"/>
      <c r="CS128" s="38"/>
      <c r="CT128" s="38"/>
      <c r="CU128" s="38"/>
      <c r="CV128" s="38"/>
      <c r="CW128" s="38"/>
      <c r="CX128" s="38"/>
    </row>
    <row r="129" spans="30:102" s="4" customFormat="1" ht="20.100000000000001" customHeight="1" x14ac:dyDescent="0.25">
      <c r="AD129" s="67"/>
      <c r="AF129" s="67"/>
      <c r="AH129" s="67"/>
      <c r="AI129" s="67"/>
      <c r="AJ129" s="67"/>
      <c r="AK129" s="67"/>
      <c r="AL129" s="67"/>
      <c r="AM129" s="67"/>
      <c r="AN129" s="67"/>
      <c r="AP129" s="67"/>
      <c r="AQ129" s="67"/>
      <c r="AR129" s="67"/>
      <c r="AT129" s="67"/>
      <c r="AV129" s="41"/>
      <c r="AW129" s="41"/>
      <c r="AX129" s="41"/>
      <c r="AY129" s="41"/>
      <c r="AZ129" s="41"/>
      <c r="BA129" s="41"/>
      <c r="BB129" s="41"/>
      <c r="BC129" s="41"/>
      <c r="BD129" s="41"/>
      <c r="BE129" s="41"/>
      <c r="BF129" s="41"/>
      <c r="BG129" s="41"/>
      <c r="BH129" s="41"/>
      <c r="BJ129" s="38"/>
      <c r="BK129" s="38"/>
      <c r="BL129" s="32"/>
      <c r="BM129" s="38"/>
      <c r="BN129" s="38"/>
      <c r="BO129" s="38"/>
      <c r="BP129" s="38"/>
      <c r="BQ129" s="38"/>
      <c r="BR129" s="38"/>
      <c r="BS129" s="38"/>
      <c r="BT129" s="38"/>
      <c r="BU129" s="38"/>
      <c r="BV129" s="38"/>
      <c r="BW129" s="38"/>
      <c r="BX129" s="38"/>
      <c r="BY129" s="38"/>
      <c r="BZ129" s="38"/>
      <c r="CA129" s="38"/>
      <c r="CB129" s="38"/>
      <c r="CC129" s="38"/>
      <c r="CD129" s="48"/>
      <c r="CE129" s="38"/>
      <c r="CF129" s="38"/>
      <c r="CG129" s="38"/>
      <c r="CH129" s="38"/>
      <c r="CI129" s="38"/>
      <c r="CJ129" s="38"/>
      <c r="CK129" s="38"/>
      <c r="CL129" s="38"/>
      <c r="CM129" s="38"/>
      <c r="CN129" s="38"/>
      <c r="CO129" s="38"/>
      <c r="CP129" s="38"/>
      <c r="CQ129" s="38"/>
      <c r="CR129" s="38"/>
      <c r="CS129" s="38"/>
      <c r="CT129" s="38"/>
      <c r="CU129" s="38"/>
      <c r="CV129" s="38"/>
      <c r="CW129" s="38"/>
      <c r="CX129" s="38"/>
    </row>
    <row r="130" spans="30:102" s="4" customFormat="1" ht="20.100000000000001" customHeight="1" x14ac:dyDescent="0.25">
      <c r="AD130" s="67"/>
      <c r="AF130" s="67"/>
      <c r="AH130" s="67"/>
      <c r="AI130" s="67"/>
      <c r="AJ130" s="67"/>
      <c r="AK130" s="67"/>
      <c r="AL130" s="67"/>
      <c r="AM130" s="67"/>
      <c r="AN130" s="67"/>
      <c r="AP130" s="67"/>
      <c r="AQ130" s="67"/>
      <c r="AR130" s="67"/>
      <c r="AT130" s="67"/>
      <c r="AV130" s="41"/>
      <c r="AW130" s="41"/>
      <c r="AX130" s="41"/>
      <c r="AY130" s="41"/>
      <c r="AZ130" s="41"/>
      <c r="BA130" s="41"/>
      <c r="BB130" s="41"/>
      <c r="BC130" s="41"/>
      <c r="BD130" s="41"/>
      <c r="BE130" s="41"/>
      <c r="BF130" s="41"/>
      <c r="BG130" s="41"/>
      <c r="BH130" s="41"/>
      <c r="BJ130" s="38"/>
      <c r="BK130" s="38"/>
      <c r="BL130" s="32"/>
      <c r="BM130" s="38"/>
      <c r="BN130" s="38"/>
      <c r="BO130" s="38"/>
      <c r="BP130" s="38"/>
      <c r="BQ130" s="38"/>
      <c r="BR130" s="38"/>
      <c r="BS130" s="38"/>
      <c r="BT130" s="38"/>
      <c r="BU130" s="38"/>
      <c r="BV130" s="38"/>
      <c r="BW130" s="38"/>
      <c r="BX130" s="38"/>
      <c r="BY130" s="38"/>
      <c r="BZ130" s="38"/>
      <c r="CA130" s="38"/>
      <c r="CB130" s="38"/>
      <c r="CC130" s="38"/>
      <c r="CD130" s="48"/>
      <c r="CE130" s="38"/>
      <c r="CF130" s="38"/>
      <c r="CG130" s="38"/>
      <c r="CH130" s="38"/>
      <c r="CI130" s="38"/>
      <c r="CJ130" s="38"/>
      <c r="CK130" s="38"/>
      <c r="CL130" s="38"/>
      <c r="CM130" s="38"/>
      <c r="CN130" s="38"/>
      <c r="CO130" s="38"/>
      <c r="CP130" s="38"/>
      <c r="CQ130" s="38"/>
      <c r="CR130" s="38"/>
      <c r="CS130" s="38"/>
      <c r="CT130" s="38"/>
      <c r="CU130" s="38"/>
      <c r="CV130" s="38"/>
      <c r="CW130" s="38"/>
      <c r="CX130" s="38"/>
    </row>
    <row r="131" spans="30:102" s="4" customFormat="1" ht="20.100000000000001" customHeight="1" x14ac:dyDescent="0.25">
      <c r="AD131" s="67"/>
      <c r="AF131" s="67"/>
      <c r="AH131" s="67"/>
      <c r="AI131" s="67"/>
      <c r="AJ131" s="67"/>
      <c r="AK131" s="67"/>
      <c r="AL131" s="67"/>
      <c r="AM131" s="67"/>
      <c r="AN131" s="67"/>
      <c r="AP131" s="67"/>
      <c r="AQ131" s="67"/>
      <c r="AR131" s="67"/>
      <c r="AT131" s="67"/>
      <c r="AV131" s="41"/>
      <c r="AW131" s="41"/>
      <c r="AX131" s="41"/>
      <c r="AY131" s="41"/>
      <c r="AZ131" s="41"/>
      <c r="BA131" s="41"/>
      <c r="BB131" s="41"/>
      <c r="BC131" s="41"/>
      <c r="BD131" s="41"/>
      <c r="BE131" s="41"/>
      <c r="BF131" s="41"/>
      <c r="BG131" s="41"/>
      <c r="BH131" s="41"/>
      <c r="BJ131" s="38"/>
      <c r="BK131" s="38"/>
      <c r="BL131" s="32"/>
      <c r="BM131" s="38"/>
      <c r="BN131" s="38"/>
      <c r="BO131" s="38"/>
      <c r="BP131" s="38"/>
      <c r="BQ131" s="38"/>
      <c r="BR131" s="38"/>
      <c r="BS131" s="38"/>
      <c r="BT131" s="38"/>
      <c r="BU131" s="38"/>
      <c r="BV131" s="38"/>
      <c r="BW131" s="38"/>
      <c r="BX131" s="38"/>
      <c r="BY131" s="38"/>
      <c r="BZ131" s="38"/>
      <c r="CA131" s="38"/>
      <c r="CB131" s="38"/>
      <c r="CC131" s="38"/>
      <c r="CD131" s="48"/>
      <c r="CE131" s="38"/>
      <c r="CF131" s="38"/>
      <c r="CG131" s="38"/>
      <c r="CH131" s="38"/>
      <c r="CI131" s="38"/>
      <c r="CJ131" s="38"/>
      <c r="CK131" s="38"/>
      <c r="CL131" s="38"/>
      <c r="CM131" s="38"/>
      <c r="CN131" s="38"/>
      <c r="CO131" s="38"/>
      <c r="CP131" s="38"/>
      <c r="CQ131" s="38"/>
      <c r="CR131" s="38"/>
      <c r="CS131" s="38"/>
      <c r="CT131" s="38"/>
      <c r="CU131" s="38"/>
      <c r="CV131" s="38"/>
      <c r="CW131" s="38"/>
      <c r="CX131" s="38"/>
    </row>
    <row r="132" spans="30:102" s="4" customFormat="1" ht="20.100000000000001" customHeight="1" x14ac:dyDescent="0.25">
      <c r="AD132" s="67"/>
      <c r="AF132" s="67"/>
      <c r="AH132" s="67"/>
      <c r="AI132" s="67"/>
      <c r="AJ132" s="67"/>
      <c r="AK132" s="67"/>
      <c r="AL132" s="67"/>
      <c r="AM132" s="67"/>
      <c r="AN132" s="67"/>
      <c r="AP132" s="67"/>
      <c r="AQ132" s="67"/>
      <c r="AR132" s="67"/>
      <c r="AT132" s="67"/>
      <c r="AV132" s="41"/>
      <c r="AW132" s="41"/>
      <c r="AX132" s="41"/>
      <c r="AY132" s="41"/>
      <c r="AZ132" s="41"/>
      <c r="BA132" s="41"/>
      <c r="BB132" s="41"/>
      <c r="BC132" s="41"/>
      <c r="BD132" s="41"/>
      <c r="BE132" s="41"/>
      <c r="BF132" s="41"/>
      <c r="BG132" s="41"/>
      <c r="BH132" s="41"/>
      <c r="BJ132" s="38"/>
      <c r="BK132" s="38"/>
      <c r="BL132" s="32"/>
      <c r="BM132" s="38"/>
      <c r="BN132" s="38"/>
      <c r="BO132" s="38"/>
      <c r="BP132" s="38"/>
      <c r="BQ132" s="38"/>
      <c r="BR132" s="38"/>
      <c r="BS132" s="38"/>
      <c r="BT132" s="38"/>
      <c r="BU132" s="38"/>
      <c r="BV132" s="38"/>
      <c r="BW132" s="38"/>
      <c r="BX132" s="38"/>
      <c r="BY132" s="38"/>
      <c r="BZ132" s="38"/>
      <c r="CA132" s="38"/>
      <c r="CB132" s="38"/>
      <c r="CC132" s="38"/>
      <c r="CD132" s="48"/>
      <c r="CE132" s="38"/>
      <c r="CF132" s="38"/>
      <c r="CG132" s="38"/>
      <c r="CH132" s="38"/>
      <c r="CI132" s="38"/>
      <c r="CJ132" s="38"/>
      <c r="CK132" s="38"/>
      <c r="CL132" s="38"/>
      <c r="CM132" s="38"/>
      <c r="CN132" s="38"/>
      <c r="CO132" s="38"/>
      <c r="CP132" s="38"/>
      <c r="CQ132" s="38"/>
      <c r="CR132" s="38"/>
      <c r="CS132" s="38"/>
      <c r="CT132" s="38"/>
      <c r="CU132" s="38"/>
      <c r="CV132" s="38"/>
      <c r="CW132" s="38"/>
      <c r="CX132" s="38"/>
    </row>
    <row r="133" spans="30:102" s="4" customFormat="1" ht="20.100000000000001" customHeight="1" x14ac:dyDescent="0.25">
      <c r="AD133" s="67"/>
      <c r="AF133" s="67"/>
      <c r="AH133" s="67"/>
      <c r="AI133" s="67"/>
      <c r="AJ133" s="67"/>
      <c r="AK133" s="67"/>
      <c r="AL133" s="67"/>
      <c r="AM133" s="67"/>
      <c r="AN133" s="67"/>
      <c r="AP133" s="67"/>
      <c r="AQ133" s="67"/>
      <c r="AR133" s="67"/>
      <c r="AT133" s="67"/>
      <c r="AV133" s="41"/>
      <c r="AW133" s="41"/>
      <c r="AX133" s="41"/>
      <c r="AY133" s="41"/>
      <c r="AZ133" s="41"/>
      <c r="BA133" s="41"/>
      <c r="BB133" s="41"/>
      <c r="BC133" s="41"/>
      <c r="BD133" s="41"/>
      <c r="BE133" s="41"/>
      <c r="BF133" s="41"/>
      <c r="BG133" s="41"/>
      <c r="BH133" s="41"/>
      <c r="BJ133" s="38"/>
      <c r="BK133" s="38"/>
      <c r="BL133" s="32"/>
      <c r="BM133" s="38"/>
      <c r="BN133" s="38"/>
      <c r="BO133" s="38"/>
      <c r="BP133" s="38"/>
      <c r="BQ133" s="38"/>
      <c r="BR133" s="38"/>
      <c r="BS133" s="38"/>
      <c r="BT133" s="38"/>
      <c r="BU133" s="38"/>
      <c r="BV133" s="38"/>
      <c r="BW133" s="38"/>
      <c r="BX133" s="38"/>
      <c r="BY133" s="38"/>
      <c r="BZ133" s="38"/>
      <c r="CA133" s="38"/>
      <c r="CB133" s="38"/>
      <c r="CC133" s="38"/>
      <c r="CD133" s="48"/>
      <c r="CE133" s="38"/>
      <c r="CF133" s="38"/>
      <c r="CG133" s="38"/>
      <c r="CH133" s="38"/>
      <c r="CI133" s="38"/>
      <c r="CJ133" s="38"/>
      <c r="CK133" s="38"/>
      <c r="CL133" s="38"/>
      <c r="CM133" s="38"/>
      <c r="CN133" s="38"/>
      <c r="CO133" s="38"/>
      <c r="CP133" s="38"/>
      <c r="CQ133" s="38"/>
      <c r="CR133" s="38"/>
      <c r="CS133" s="38"/>
      <c r="CT133" s="38"/>
      <c r="CU133" s="38"/>
      <c r="CV133" s="38"/>
      <c r="CW133" s="38"/>
      <c r="CX133" s="38"/>
    </row>
    <row r="134" spans="30:102" s="4" customFormat="1" ht="20.100000000000001" customHeight="1" x14ac:dyDescent="0.25">
      <c r="AD134" s="67"/>
      <c r="AF134" s="67"/>
      <c r="AH134" s="67"/>
      <c r="AI134" s="67"/>
      <c r="AJ134" s="67"/>
      <c r="AK134" s="67"/>
      <c r="AL134" s="67"/>
      <c r="AM134" s="67"/>
      <c r="AN134" s="67"/>
      <c r="AP134" s="67"/>
      <c r="AQ134" s="67"/>
      <c r="AR134" s="67"/>
      <c r="AT134" s="67"/>
      <c r="AV134" s="41"/>
      <c r="AW134" s="41"/>
      <c r="AX134" s="41"/>
      <c r="AY134" s="41"/>
      <c r="AZ134" s="41"/>
      <c r="BA134" s="41"/>
      <c r="BB134" s="41"/>
      <c r="BC134" s="41"/>
      <c r="BD134" s="41"/>
      <c r="BE134" s="41"/>
      <c r="BF134" s="41"/>
      <c r="BG134" s="41"/>
      <c r="BH134" s="41"/>
      <c r="BJ134" s="38"/>
      <c r="BK134" s="38"/>
      <c r="BL134" s="32"/>
      <c r="BM134" s="38"/>
      <c r="BN134" s="38"/>
      <c r="BO134" s="38"/>
      <c r="BP134" s="38"/>
      <c r="BQ134" s="38"/>
      <c r="BR134" s="38"/>
      <c r="BS134" s="38"/>
      <c r="BT134" s="38"/>
      <c r="BU134" s="38"/>
      <c r="BV134" s="38"/>
      <c r="BW134" s="38"/>
      <c r="BX134" s="38"/>
      <c r="BY134" s="38"/>
      <c r="BZ134" s="38"/>
      <c r="CA134" s="38"/>
      <c r="CB134" s="38"/>
      <c r="CC134" s="38"/>
      <c r="CD134" s="48"/>
      <c r="CE134" s="38"/>
      <c r="CF134" s="38"/>
      <c r="CG134" s="38"/>
      <c r="CH134" s="38"/>
      <c r="CI134" s="38"/>
      <c r="CJ134" s="38"/>
      <c r="CK134" s="38"/>
      <c r="CL134" s="38"/>
      <c r="CM134" s="38"/>
      <c r="CN134" s="38"/>
      <c r="CO134" s="38"/>
      <c r="CP134" s="38"/>
      <c r="CQ134" s="38"/>
      <c r="CR134" s="38"/>
      <c r="CS134" s="38"/>
      <c r="CT134" s="38"/>
      <c r="CU134" s="38"/>
      <c r="CV134" s="38"/>
      <c r="CW134" s="38"/>
      <c r="CX134" s="38"/>
    </row>
    <row r="135" spans="30:102" s="4" customFormat="1" ht="20.100000000000001" customHeight="1" x14ac:dyDescent="0.25">
      <c r="AD135" s="67"/>
      <c r="AF135" s="67"/>
      <c r="AH135" s="67"/>
      <c r="AI135" s="67"/>
      <c r="AJ135" s="67"/>
      <c r="AK135" s="67"/>
      <c r="AL135" s="67"/>
      <c r="AM135" s="67"/>
      <c r="AN135" s="67"/>
      <c r="AP135" s="67"/>
      <c r="AQ135" s="67"/>
      <c r="AR135" s="67"/>
      <c r="AT135" s="67"/>
      <c r="AV135" s="41"/>
      <c r="AW135" s="41"/>
      <c r="AX135" s="41"/>
      <c r="AY135" s="41"/>
      <c r="AZ135" s="41"/>
      <c r="BA135" s="41"/>
      <c r="BB135" s="41"/>
      <c r="BC135" s="41"/>
      <c r="BD135" s="41"/>
      <c r="BE135" s="41"/>
      <c r="BF135" s="41"/>
      <c r="BG135" s="41"/>
      <c r="BH135" s="41"/>
      <c r="BJ135" s="38"/>
      <c r="BK135" s="38"/>
      <c r="BL135" s="32"/>
      <c r="BM135" s="38"/>
      <c r="BN135" s="38"/>
      <c r="BO135" s="38"/>
      <c r="BP135" s="38"/>
      <c r="BQ135" s="38"/>
      <c r="BR135" s="38"/>
      <c r="BS135" s="38"/>
      <c r="BT135" s="38"/>
      <c r="BU135" s="38"/>
      <c r="BV135" s="38"/>
      <c r="BW135" s="38"/>
      <c r="BX135" s="38"/>
      <c r="BY135" s="38"/>
      <c r="BZ135" s="38"/>
      <c r="CA135" s="38"/>
      <c r="CB135" s="38"/>
      <c r="CC135" s="38"/>
      <c r="CD135" s="48"/>
      <c r="CE135" s="38"/>
      <c r="CF135" s="38"/>
      <c r="CG135" s="38"/>
      <c r="CH135" s="38"/>
      <c r="CI135" s="38"/>
      <c r="CJ135" s="38"/>
      <c r="CK135" s="38"/>
      <c r="CL135" s="38"/>
      <c r="CM135" s="38"/>
      <c r="CN135" s="38"/>
      <c r="CO135" s="38"/>
      <c r="CP135" s="38"/>
      <c r="CQ135" s="38"/>
      <c r="CR135" s="38"/>
      <c r="CS135" s="38"/>
      <c r="CT135" s="38"/>
      <c r="CU135" s="38"/>
      <c r="CV135" s="38"/>
      <c r="CW135" s="38"/>
      <c r="CX135" s="38"/>
    </row>
    <row r="136" spans="30:102" s="4" customFormat="1" ht="20.100000000000001" customHeight="1" x14ac:dyDescent="0.25">
      <c r="AD136" s="67"/>
      <c r="AF136" s="67"/>
      <c r="AH136" s="67"/>
      <c r="AI136" s="67"/>
      <c r="AJ136" s="67"/>
      <c r="AK136" s="67"/>
      <c r="AL136" s="67"/>
      <c r="AM136" s="67"/>
      <c r="AN136" s="67"/>
      <c r="AP136" s="67"/>
      <c r="AQ136" s="67"/>
      <c r="AR136" s="67"/>
      <c r="AT136" s="67"/>
      <c r="AV136" s="41"/>
      <c r="AW136" s="41"/>
      <c r="AX136" s="41"/>
      <c r="AY136" s="41"/>
      <c r="AZ136" s="41"/>
      <c r="BA136" s="41"/>
      <c r="BB136" s="41"/>
      <c r="BC136" s="41"/>
      <c r="BD136" s="41"/>
      <c r="BE136" s="41"/>
      <c r="BF136" s="41"/>
      <c r="BG136" s="41"/>
      <c r="BH136" s="41"/>
      <c r="BJ136" s="38"/>
      <c r="BK136" s="38"/>
      <c r="BL136" s="32"/>
      <c r="BM136" s="38"/>
      <c r="BN136" s="38"/>
      <c r="BO136" s="38"/>
      <c r="BP136" s="38"/>
      <c r="BQ136" s="38"/>
      <c r="BR136" s="38"/>
      <c r="BS136" s="38"/>
      <c r="BT136" s="38"/>
      <c r="BU136" s="38"/>
      <c r="BV136" s="38"/>
      <c r="BW136" s="38"/>
      <c r="BX136" s="38"/>
      <c r="BY136" s="38"/>
      <c r="BZ136" s="38"/>
      <c r="CA136" s="38"/>
      <c r="CB136" s="38"/>
      <c r="CC136" s="38"/>
      <c r="CD136" s="48"/>
      <c r="CE136" s="38"/>
      <c r="CF136" s="38"/>
      <c r="CG136" s="38"/>
      <c r="CH136" s="38"/>
      <c r="CI136" s="38"/>
      <c r="CJ136" s="38"/>
      <c r="CK136" s="38"/>
      <c r="CL136" s="38"/>
      <c r="CM136" s="38"/>
      <c r="CN136" s="38"/>
      <c r="CO136" s="38"/>
      <c r="CP136" s="38"/>
      <c r="CQ136" s="38"/>
      <c r="CR136" s="38"/>
      <c r="CS136" s="38"/>
      <c r="CT136" s="38"/>
      <c r="CU136" s="38"/>
      <c r="CV136" s="38"/>
      <c r="CW136" s="38"/>
      <c r="CX136" s="38"/>
    </row>
    <row r="137" spans="30:102" s="4" customFormat="1" ht="20.100000000000001" customHeight="1" x14ac:dyDescent="0.25">
      <c r="AD137" s="67"/>
      <c r="AF137" s="67"/>
      <c r="AH137" s="67"/>
      <c r="AI137" s="67"/>
      <c r="AJ137" s="67"/>
      <c r="AK137" s="67"/>
      <c r="AL137" s="67"/>
      <c r="AM137" s="67"/>
      <c r="AN137" s="67"/>
      <c r="AP137" s="67"/>
      <c r="AQ137" s="67"/>
      <c r="AR137" s="67"/>
      <c r="AT137" s="67"/>
      <c r="AV137" s="41"/>
      <c r="AW137" s="41"/>
      <c r="AX137" s="41"/>
      <c r="AY137" s="41"/>
      <c r="AZ137" s="41"/>
      <c r="BA137" s="41"/>
      <c r="BB137" s="41"/>
      <c r="BC137" s="41"/>
      <c r="BD137" s="41"/>
      <c r="BE137" s="41"/>
      <c r="BF137" s="41"/>
      <c r="BG137" s="41"/>
      <c r="BH137" s="41"/>
      <c r="BJ137" s="38"/>
      <c r="BK137" s="38"/>
      <c r="BL137" s="32"/>
      <c r="BM137" s="38"/>
      <c r="BN137" s="38"/>
      <c r="BO137" s="38"/>
      <c r="BP137" s="38"/>
      <c r="BQ137" s="38"/>
      <c r="BR137" s="38"/>
      <c r="BS137" s="38"/>
      <c r="BT137" s="38"/>
      <c r="BU137" s="38"/>
      <c r="BV137" s="38"/>
      <c r="BW137" s="38"/>
      <c r="BX137" s="38"/>
      <c r="BY137" s="38"/>
      <c r="BZ137" s="38"/>
      <c r="CA137" s="38"/>
      <c r="CB137" s="38"/>
      <c r="CC137" s="38"/>
      <c r="CD137" s="48"/>
      <c r="CE137" s="38"/>
      <c r="CF137" s="38"/>
      <c r="CG137" s="38"/>
      <c r="CH137" s="38"/>
      <c r="CI137" s="38"/>
      <c r="CJ137" s="38"/>
      <c r="CK137" s="38"/>
      <c r="CL137" s="38"/>
      <c r="CM137" s="38"/>
      <c r="CN137" s="38"/>
      <c r="CO137" s="38"/>
      <c r="CP137" s="38"/>
      <c r="CQ137" s="38"/>
      <c r="CR137" s="38"/>
      <c r="CS137" s="38"/>
      <c r="CT137" s="38"/>
      <c r="CU137" s="38"/>
      <c r="CV137" s="38"/>
      <c r="CW137" s="38"/>
      <c r="CX137" s="38"/>
    </row>
    <row r="138" spans="30:102" s="4" customFormat="1" ht="20.100000000000001" customHeight="1" x14ac:dyDescent="0.25">
      <c r="AD138" s="67"/>
      <c r="AF138" s="67"/>
      <c r="AH138" s="67"/>
      <c r="AI138" s="67"/>
      <c r="AJ138" s="67"/>
      <c r="AK138" s="67"/>
      <c r="AL138" s="67"/>
      <c r="AM138" s="67"/>
      <c r="AN138" s="67"/>
      <c r="AP138" s="67"/>
      <c r="AQ138" s="67"/>
      <c r="AR138" s="67"/>
      <c r="AT138" s="67"/>
      <c r="AV138" s="41"/>
      <c r="AW138" s="41"/>
      <c r="AX138" s="41"/>
      <c r="AY138" s="41"/>
      <c r="AZ138" s="41"/>
      <c r="BA138" s="41"/>
      <c r="BB138" s="41"/>
      <c r="BC138" s="41"/>
      <c r="BD138" s="41"/>
      <c r="BE138" s="41"/>
      <c r="BF138" s="41"/>
      <c r="BG138" s="41"/>
      <c r="BH138" s="41"/>
      <c r="BJ138" s="38"/>
      <c r="BK138" s="38"/>
      <c r="BL138" s="32"/>
      <c r="BM138" s="38"/>
      <c r="BN138" s="38"/>
      <c r="BO138" s="38"/>
      <c r="BP138" s="38"/>
      <c r="BQ138" s="38"/>
      <c r="BR138" s="38"/>
      <c r="BS138" s="38"/>
      <c r="BT138" s="38"/>
      <c r="BU138" s="38"/>
      <c r="BV138" s="38"/>
      <c r="BW138" s="38"/>
      <c r="BX138" s="38"/>
      <c r="BY138" s="38"/>
      <c r="BZ138" s="38"/>
      <c r="CA138" s="38"/>
      <c r="CB138" s="38"/>
      <c r="CC138" s="38"/>
      <c r="CD138" s="48"/>
      <c r="CE138" s="38"/>
      <c r="CF138" s="38"/>
      <c r="CG138" s="38"/>
      <c r="CH138" s="38"/>
      <c r="CI138" s="38"/>
      <c r="CJ138" s="38"/>
      <c r="CK138" s="38"/>
      <c r="CL138" s="38"/>
      <c r="CM138" s="38"/>
      <c r="CN138" s="38"/>
      <c r="CO138" s="38"/>
      <c r="CP138" s="38"/>
      <c r="CQ138" s="38"/>
      <c r="CR138" s="38"/>
      <c r="CS138" s="38"/>
      <c r="CT138" s="38"/>
      <c r="CU138" s="38"/>
      <c r="CV138" s="38"/>
      <c r="CW138" s="38"/>
      <c r="CX138" s="38"/>
    </row>
    <row r="139" spans="30:102" s="27" customFormat="1" ht="20.100000000000001" customHeight="1" x14ac:dyDescent="0.25">
      <c r="AD139" s="67"/>
      <c r="AE139" s="4"/>
      <c r="AF139" s="67"/>
      <c r="AG139" s="4"/>
      <c r="AH139" s="67"/>
      <c r="AI139" s="67"/>
      <c r="AJ139" s="67"/>
      <c r="AK139" s="67"/>
      <c r="AL139" s="67"/>
      <c r="AM139" s="67"/>
      <c r="AN139" s="67"/>
      <c r="AO139" s="4"/>
      <c r="AP139" s="67"/>
      <c r="AQ139" s="67"/>
      <c r="AR139" s="67"/>
      <c r="AS139" s="4"/>
      <c r="AT139" s="67"/>
      <c r="AU139" s="4"/>
      <c r="AV139" s="41"/>
      <c r="AW139" s="41"/>
      <c r="AX139" s="41"/>
      <c r="AY139" s="41"/>
      <c r="AZ139" s="41"/>
      <c r="BA139" s="41"/>
      <c r="BB139" s="41"/>
      <c r="BC139" s="41"/>
      <c r="BD139" s="41"/>
      <c r="BE139" s="41"/>
      <c r="BF139" s="41"/>
      <c r="BG139" s="41"/>
      <c r="BH139" s="41"/>
      <c r="BI139" s="4"/>
      <c r="BJ139" s="38"/>
      <c r="BK139" s="38"/>
      <c r="BL139" s="32"/>
      <c r="BM139" s="38"/>
      <c r="BN139" s="38"/>
      <c r="BO139" s="38"/>
      <c r="BP139" s="38"/>
      <c r="BQ139" s="38"/>
      <c r="BR139" s="38"/>
      <c r="BS139" s="38"/>
      <c r="BT139" s="38"/>
      <c r="BU139" s="38"/>
      <c r="BV139" s="38"/>
      <c r="BW139" s="38"/>
      <c r="BX139" s="38"/>
      <c r="BY139" s="38"/>
      <c r="BZ139" s="38"/>
      <c r="CA139" s="38"/>
      <c r="CB139" s="38"/>
      <c r="CC139" s="38"/>
      <c r="CD139" s="39"/>
      <c r="CE139" s="38"/>
      <c r="CF139" s="38"/>
      <c r="CG139" s="38"/>
      <c r="CH139" s="38"/>
      <c r="CI139" s="38"/>
      <c r="CJ139" s="38"/>
      <c r="CK139" s="38"/>
      <c r="CL139" s="38"/>
      <c r="CM139" s="38"/>
      <c r="CN139" s="38"/>
      <c r="CO139" s="38"/>
      <c r="CP139" s="38"/>
      <c r="CQ139" s="38"/>
      <c r="CR139" s="38"/>
      <c r="CS139" s="38"/>
      <c r="CT139" s="38"/>
      <c r="CU139" s="38"/>
      <c r="CV139" s="38"/>
      <c r="CW139" s="38"/>
      <c r="CX139" s="38"/>
    </row>
    <row r="140" spans="30:102" s="27" customFormat="1" ht="20.100000000000001" customHeight="1" x14ac:dyDescent="0.25">
      <c r="AD140" s="67"/>
      <c r="AE140" s="4"/>
      <c r="AF140" s="67"/>
      <c r="AG140" s="4"/>
      <c r="AH140" s="67"/>
      <c r="AI140" s="67"/>
      <c r="AJ140" s="67"/>
      <c r="AK140" s="67"/>
      <c r="AL140" s="67"/>
      <c r="AM140" s="67"/>
      <c r="AN140" s="67"/>
      <c r="AO140" s="4"/>
      <c r="AP140" s="67"/>
      <c r="AQ140" s="67"/>
      <c r="AR140" s="67"/>
      <c r="AS140" s="4"/>
      <c r="AT140" s="67"/>
      <c r="AU140" s="4"/>
      <c r="AV140" s="41"/>
      <c r="AW140" s="41"/>
      <c r="AX140" s="41"/>
      <c r="AY140" s="41"/>
      <c r="AZ140" s="41"/>
      <c r="BA140" s="41"/>
      <c r="BB140" s="41"/>
      <c r="BC140" s="41"/>
      <c r="BD140" s="41"/>
      <c r="BE140" s="41"/>
      <c r="BF140" s="41"/>
      <c r="BG140" s="41"/>
      <c r="BH140" s="41"/>
      <c r="BI140" s="4"/>
      <c r="BJ140" s="38"/>
      <c r="BK140" s="38"/>
      <c r="BL140" s="32"/>
      <c r="BM140" s="38"/>
      <c r="BN140" s="38"/>
      <c r="BO140" s="38"/>
      <c r="BP140" s="38"/>
      <c r="BQ140" s="38"/>
      <c r="BR140" s="38"/>
      <c r="BS140" s="38"/>
      <c r="BT140" s="38"/>
      <c r="BU140" s="38"/>
      <c r="BV140" s="38"/>
      <c r="BW140" s="38"/>
      <c r="BX140" s="38"/>
      <c r="BY140" s="38"/>
      <c r="BZ140" s="38"/>
      <c r="CA140" s="38"/>
      <c r="CB140" s="38"/>
      <c r="CC140" s="38"/>
      <c r="CD140" s="39"/>
      <c r="CE140" s="38"/>
      <c r="CF140" s="38"/>
      <c r="CG140" s="38"/>
      <c r="CH140" s="38"/>
      <c r="CI140" s="38"/>
      <c r="CJ140" s="38"/>
      <c r="CK140" s="38"/>
      <c r="CL140" s="38"/>
      <c r="CM140" s="38"/>
      <c r="CN140" s="38"/>
      <c r="CO140" s="38"/>
      <c r="CP140" s="38"/>
      <c r="CQ140" s="38"/>
      <c r="CR140" s="38"/>
      <c r="CS140" s="38"/>
      <c r="CT140" s="38"/>
      <c r="CU140" s="38"/>
      <c r="CV140" s="38"/>
      <c r="CW140" s="38"/>
      <c r="CX140" s="38"/>
    </row>
    <row r="141" spans="30:102" ht="20.100000000000001" customHeight="1" x14ac:dyDescent="0.25"/>
    <row r="142" spans="30:102" ht="20.100000000000001" customHeight="1" x14ac:dyDescent="0.25"/>
    <row r="143" spans="30:102" ht="20.100000000000001" customHeight="1" x14ac:dyDescent="0.25"/>
    <row r="144" spans="30:102" ht="20.100000000000001" customHeight="1" x14ac:dyDescent="0.25"/>
  </sheetData>
  <mergeCells count="161">
    <mergeCell ref="BO10:BQ10"/>
    <mergeCell ref="CG4:CG5"/>
    <mergeCell ref="CH4:CI4"/>
    <mergeCell ref="CJ4:CK4"/>
    <mergeCell ref="CM4:CM5"/>
    <mergeCell ref="CS4:CS5"/>
    <mergeCell ref="U13:V13"/>
    <mergeCell ref="W13:AA13"/>
    <mergeCell ref="AZ36:AZ40"/>
    <mergeCell ref="BA36:BA40"/>
    <mergeCell ref="BB36:BB40"/>
    <mergeCell ref="BC36:BC40"/>
    <mergeCell ref="BG26:BG29"/>
    <mergeCell ref="BH26:BH29"/>
    <mergeCell ref="BG31:BG34"/>
    <mergeCell ref="BH31:BH34"/>
    <mergeCell ref="BG36:BG39"/>
    <mergeCell ref="BH36:BH39"/>
    <mergeCell ref="AZ21:AZ25"/>
    <mergeCell ref="BA21:BA25"/>
    <mergeCell ref="BB21:BB25"/>
    <mergeCell ref="BC21:BC25"/>
    <mergeCell ref="AZ26:AZ30"/>
    <mergeCell ref="BA26:BA30"/>
    <mergeCell ref="BD3:BF3"/>
    <mergeCell ref="BG8:BG11"/>
    <mergeCell ref="BH8:BH11"/>
    <mergeCell ref="BG12:BG15"/>
    <mergeCell ref="BH12:BH15"/>
    <mergeCell ref="BG16:BG19"/>
    <mergeCell ref="BH16:BH19"/>
    <mergeCell ref="BG21:BG24"/>
    <mergeCell ref="BH21:BH24"/>
    <mergeCell ref="BG3:BH3"/>
    <mergeCell ref="BB26:BB30"/>
    <mergeCell ref="BC26:BC30"/>
    <mergeCell ref="AZ31:AZ35"/>
    <mergeCell ref="BA31:BA35"/>
    <mergeCell ref="BB31:BB35"/>
    <mergeCell ref="BC31:BC35"/>
    <mergeCell ref="AV26:AV30"/>
    <mergeCell ref="AX26:AX30"/>
    <mergeCell ref="AX31:AX35"/>
    <mergeCell ref="AV31:AV35"/>
    <mergeCell ref="AX36:AX40"/>
    <mergeCell ref="AV36:AV40"/>
    <mergeCell ref="AY36:AY40"/>
    <mergeCell ref="AY31:AY35"/>
    <mergeCell ref="AY26:AY30"/>
    <mergeCell ref="AV12:AV15"/>
    <mergeCell ref="AX12:AX15"/>
    <mergeCell ref="AY12:AY15"/>
    <mergeCell ref="AV16:AV19"/>
    <mergeCell ref="AX16:AX19"/>
    <mergeCell ref="AY16:AY19"/>
    <mergeCell ref="AY21:AY25"/>
    <mergeCell ref="AX21:AX25"/>
    <mergeCell ref="AV21:AV25"/>
    <mergeCell ref="A1:AB1"/>
    <mergeCell ref="A2:AB2"/>
    <mergeCell ref="A6:H6"/>
    <mergeCell ref="J6:V6"/>
    <mergeCell ref="AI3:AJ3"/>
    <mergeCell ref="Z6:AB6"/>
    <mergeCell ref="A16:C16"/>
    <mergeCell ref="D16:F16"/>
    <mergeCell ref="A17:C17"/>
    <mergeCell ref="D17:F17"/>
    <mergeCell ref="D13:F13"/>
    <mergeCell ref="A14:C14"/>
    <mergeCell ref="D14:F14"/>
    <mergeCell ref="A15:C15"/>
    <mergeCell ref="D15:F15"/>
    <mergeCell ref="J10:AB10"/>
    <mergeCell ref="A8:H9"/>
    <mergeCell ref="I8:M8"/>
    <mergeCell ref="N8:R8"/>
    <mergeCell ref="S8:W8"/>
    <mergeCell ref="A7:H7"/>
    <mergeCell ref="I22:P22"/>
    <mergeCell ref="I23:P23"/>
    <mergeCell ref="A21:D21"/>
    <mergeCell ref="AH1:AN1"/>
    <mergeCell ref="U17:AA18"/>
    <mergeCell ref="AK3:AL3"/>
    <mergeCell ref="AM3:AN3"/>
    <mergeCell ref="L7:M7"/>
    <mergeCell ref="N7:O7"/>
    <mergeCell ref="Q7:R7"/>
    <mergeCell ref="S7:T7"/>
    <mergeCell ref="W6:Y6"/>
    <mergeCell ref="A5:H5"/>
    <mergeCell ref="J5:AB5"/>
    <mergeCell ref="A3:AB3"/>
    <mergeCell ref="A10:H10"/>
    <mergeCell ref="A11:AB11"/>
    <mergeCell ref="A20:D20"/>
    <mergeCell ref="W20:Z20"/>
    <mergeCell ref="J9:L9"/>
    <mergeCell ref="O9:Q9"/>
    <mergeCell ref="T9:V9"/>
    <mergeCell ref="Y9:AA9"/>
    <mergeCell ref="X8:AB8"/>
    <mergeCell ref="AV8:AV11"/>
    <mergeCell ref="AX8:AX11"/>
    <mergeCell ref="AY8:AY11"/>
    <mergeCell ref="AW3:AW4"/>
    <mergeCell ref="AZ3:BA3"/>
    <mergeCell ref="BB3:BC3"/>
    <mergeCell ref="AZ8:AZ11"/>
    <mergeCell ref="BA8:BA11"/>
    <mergeCell ref="BB8:BB11"/>
    <mergeCell ref="BC8:BC11"/>
    <mergeCell ref="BJ1:BK1"/>
    <mergeCell ref="BO3:BQ3"/>
    <mergeCell ref="A33:C33"/>
    <mergeCell ref="T22:V22"/>
    <mergeCell ref="W23:Z23"/>
    <mergeCell ref="W22:Z22"/>
    <mergeCell ref="W21:Z21"/>
    <mergeCell ref="D33:K33"/>
    <mergeCell ref="A30:C30"/>
    <mergeCell ref="D30:K30"/>
    <mergeCell ref="A31:C31"/>
    <mergeCell ref="D31:K31"/>
    <mergeCell ref="A32:C32"/>
    <mergeCell ref="D32:K32"/>
    <mergeCell ref="A13:C13"/>
    <mergeCell ref="G26:I26"/>
    <mergeCell ref="I21:P21"/>
    <mergeCell ref="T23:V23"/>
    <mergeCell ref="Q20:S20"/>
    <mergeCell ref="Q21:S21"/>
    <mergeCell ref="Q22:S22"/>
    <mergeCell ref="Q23:S23"/>
    <mergeCell ref="T20:V20"/>
    <mergeCell ref="T21:V21"/>
    <mergeCell ref="I20:P20"/>
    <mergeCell ref="BS3:BW3"/>
    <mergeCell ref="BY3:CC3"/>
    <mergeCell ref="N13:R13"/>
    <mergeCell ref="I13:M13"/>
    <mergeCell ref="M15:R15"/>
    <mergeCell ref="Y15:AA15"/>
    <mergeCell ref="Y16:AA16"/>
    <mergeCell ref="U15:X15"/>
    <mergeCell ref="U16:X16"/>
    <mergeCell ref="U14:X14"/>
    <mergeCell ref="I16:L16"/>
    <mergeCell ref="I15:L15"/>
    <mergeCell ref="I17:L17"/>
    <mergeCell ref="M14:O14"/>
    <mergeCell ref="P14:R14"/>
    <mergeCell ref="Y14:AA14"/>
    <mergeCell ref="M16:O16"/>
    <mergeCell ref="P16:R16"/>
    <mergeCell ref="M17:O17"/>
    <mergeCell ref="P17:R17"/>
    <mergeCell ref="I14:L14"/>
    <mergeCell ref="AX3:AY3"/>
    <mergeCell ref="AV3:AV4"/>
  </mergeCells>
  <phoneticPr fontId="2"/>
  <conditionalFormatting sqref="Q21:S21">
    <cfRule type="expression" dxfId="8" priority="14">
      <formula>ISERROR($Q$21)</formula>
    </cfRule>
  </conditionalFormatting>
  <conditionalFormatting sqref="Q22:S22">
    <cfRule type="expression" dxfId="7" priority="13">
      <formula>ISERROR($Q$22)</formula>
    </cfRule>
  </conditionalFormatting>
  <conditionalFormatting sqref="Q23:S23">
    <cfRule type="expression" dxfId="6" priority="12">
      <formula>ISERROR($Q$23)</formula>
    </cfRule>
  </conditionalFormatting>
  <conditionalFormatting sqref="T21:V21">
    <cfRule type="expression" dxfId="5" priority="11">
      <formula>ISERROR($T$21)</formula>
    </cfRule>
  </conditionalFormatting>
  <conditionalFormatting sqref="T22:V22">
    <cfRule type="expression" dxfId="4" priority="10">
      <formula>ISERROR($T$22)</formula>
    </cfRule>
  </conditionalFormatting>
  <conditionalFormatting sqref="W21:Z21">
    <cfRule type="expression" dxfId="3" priority="9">
      <formula>ISERROR($W$21)</formula>
    </cfRule>
  </conditionalFormatting>
  <conditionalFormatting sqref="W22:Z22">
    <cfRule type="expression" dxfId="2" priority="8">
      <formula>ISERROR($W$22)</formula>
    </cfRule>
  </conditionalFormatting>
  <conditionalFormatting sqref="M17:R17">
    <cfRule type="expression" dxfId="1" priority="143">
      <formula>$N$13="規定値を使用する"</formula>
    </cfRule>
  </conditionalFormatting>
  <conditionalFormatting sqref="Y15:AA16">
    <cfRule type="expression" dxfId="0" priority="145">
      <formula>$W$13="規定値を使用する"</formula>
    </cfRule>
  </conditionalFormatting>
  <dataValidations count="8">
    <dataValidation type="list" allowBlank="1" showInputMessage="1" showErrorMessage="1" sqref="Z6:AB6">
      <formula1>"１地域,２地域,３地域,４地域,５地域,６地域,７地域,８地域"</formula1>
    </dataValidation>
    <dataValidation type="list" allowBlank="1" showInputMessage="1" showErrorMessage="1" sqref="W13:Z13 N13:Q13">
      <formula1>"規定値を使用する,個別に計算する"</formula1>
    </dataValidation>
    <dataValidation type="list" allowBlank="1" showInputMessage="1" showErrorMessage="1" sqref="J10:AB10">
      <formula1>"床断熱,基礎断熱,床断熱と基礎断熱の併用"</formula1>
    </dataValidation>
    <dataValidation type="list" allowBlank="1" showInputMessage="1" showErrorMessage="1" sqref="A21:D21">
      <formula1>"等級4,等級3,等級2"</formula1>
    </dataValidation>
    <dataValidation type="decimal" operator="greaterThanOrEqual" allowBlank="1" showInputMessage="1" showErrorMessage="1" sqref="D14:F17 M15:R15 Y15:AA16 O9:Q9 J9:L9">
      <formula1>0</formula1>
    </dataValidation>
    <dataValidation type="decimal" allowBlank="1" showInputMessage="1" showErrorMessage="1" sqref="M16:R17">
      <formula1>0</formula1>
      <formula2>1</formula2>
    </dataValidation>
    <dataValidation type="decimal" operator="greaterThanOrEqual" allowBlank="1" showInputMessage="1" showErrorMessage="1" sqref="Y9:AA9">
      <formula1>0</formula1>
    </dataValidation>
    <dataValidation type="whole" operator="greaterThanOrEqual" allowBlank="1" showInputMessage="1" showErrorMessage="1" sqref="N7:O7 S7:T7">
      <formula1>0</formula1>
    </dataValidation>
  </dataValidations>
  <pageMargins left="0.59055118110236227" right="0.39370078740157483" top="0.98425196850393704" bottom="0.78740157480314965" header="0.31496062992125984" footer="0.39370078740157483"/>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E7" sqref="E7"/>
    </sheetView>
  </sheetViews>
  <sheetFormatPr defaultRowHeight="10.5" x14ac:dyDescent="0.2"/>
  <cols>
    <col min="1" max="1" width="9.06640625" style="85"/>
    <col min="2" max="2" width="11.265625" style="85" customWidth="1"/>
    <col min="3" max="3" width="9.9296875" style="85" customWidth="1"/>
    <col min="4" max="4" width="13.9296875" style="85" customWidth="1"/>
    <col min="5" max="5" width="112.53125" style="85" customWidth="1"/>
    <col min="6" max="16384" width="9.06640625" style="85"/>
  </cols>
  <sheetData>
    <row r="2" spans="2:5" x14ac:dyDescent="0.2">
      <c r="B2" s="86" t="s">
        <v>278</v>
      </c>
      <c r="C2" s="86" t="s">
        <v>280</v>
      </c>
      <c r="D2" s="86" t="s">
        <v>279</v>
      </c>
      <c r="E2" s="86" t="s">
        <v>281</v>
      </c>
    </row>
    <row r="3" spans="2:5" x14ac:dyDescent="0.2">
      <c r="B3" s="87">
        <v>42923</v>
      </c>
      <c r="C3" s="88" t="s">
        <v>282</v>
      </c>
      <c r="D3" s="86" t="s">
        <v>283</v>
      </c>
      <c r="E3" s="86"/>
    </row>
    <row r="4" spans="2:5" x14ac:dyDescent="0.2">
      <c r="B4" s="86"/>
      <c r="C4" s="86"/>
      <c r="D4" s="86"/>
      <c r="E4" s="86"/>
    </row>
    <row r="5" spans="2:5" x14ac:dyDescent="0.2">
      <c r="B5" s="86"/>
      <c r="C5" s="86"/>
      <c r="D5" s="86"/>
      <c r="E5" s="86"/>
    </row>
    <row r="6" spans="2:5" x14ac:dyDescent="0.2">
      <c r="B6" s="86"/>
      <c r="C6" s="86"/>
      <c r="D6" s="86"/>
      <c r="E6" s="86"/>
    </row>
    <row r="7" spans="2:5" x14ac:dyDescent="0.2">
      <c r="B7" s="86"/>
      <c r="C7" s="86"/>
      <c r="D7" s="86"/>
      <c r="E7" s="86"/>
    </row>
    <row r="8" spans="2:5" x14ac:dyDescent="0.2">
      <c r="B8" s="86"/>
      <c r="C8" s="86"/>
      <c r="D8" s="86"/>
      <c r="E8" s="86"/>
    </row>
    <row r="9" spans="2:5" x14ac:dyDescent="0.2">
      <c r="B9" s="86"/>
      <c r="C9" s="86"/>
      <c r="D9" s="86"/>
      <c r="E9" s="86"/>
    </row>
    <row r="10" spans="2:5" x14ac:dyDescent="0.2">
      <c r="B10" s="86"/>
      <c r="C10" s="86"/>
      <c r="D10" s="86"/>
      <c r="E10" s="86"/>
    </row>
    <row r="11" spans="2:5" x14ac:dyDescent="0.2">
      <c r="B11" s="86"/>
      <c r="C11" s="86"/>
      <c r="D11" s="86"/>
      <c r="E11" s="86"/>
    </row>
    <row r="12" spans="2:5" x14ac:dyDescent="0.2">
      <c r="B12" s="86"/>
      <c r="C12" s="86"/>
      <c r="D12" s="86"/>
      <c r="E12" s="86"/>
    </row>
    <row r="13" spans="2:5" x14ac:dyDescent="0.2">
      <c r="B13" s="86"/>
      <c r="C13" s="86"/>
      <c r="D13" s="86"/>
      <c r="E13" s="86"/>
    </row>
    <row r="14" spans="2:5" x14ac:dyDescent="0.2">
      <c r="B14" s="86"/>
      <c r="C14" s="86"/>
      <c r="D14" s="86"/>
      <c r="E14" s="86"/>
    </row>
    <row r="15" spans="2:5" x14ac:dyDescent="0.2">
      <c r="B15" s="86"/>
      <c r="C15" s="86"/>
      <c r="D15" s="86"/>
      <c r="E15" s="86"/>
    </row>
    <row r="16" spans="2:5" x14ac:dyDescent="0.2">
      <c r="B16" s="86"/>
      <c r="C16" s="86"/>
      <c r="D16" s="86"/>
      <c r="E16" s="86"/>
    </row>
    <row r="17" spans="2:5" x14ac:dyDescent="0.2">
      <c r="B17" s="86"/>
      <c r="C17" s="86"/>
      <c r="D17" s="86"/>
      <c r="E17" s="86"/>
    </row>
    <row r="18" spans="2:5" x14ac:dyDescent="0.2">
      <c r="B18" s="86"/>
      <c r="C18" s="86"/>
      <c r="D18" s="86"/>
      <c r="E18" s="86"/>
    </row>
    <row r="19" spans="2:5" x14ac:dyDescent="0.2">
      <c r="B19" s="86"/>
      <c r="C19" s="86"/>
      <c r="D19" s="86"/>
      <c r="E19" s="86"/>
    </row>
    <row r="20" spans="2:5" x14ac:dyDescent="0.2">
      <c r="B20" s="86"/>
      <c r="C20" s="86"/>
      <c r="D20" s="86"/>
      <c r="E20" s="86"/>
    </row>
    <row r="21" spans="2:5" x14ac:dyDescent="0.2">
      <c r="B21" s="86"/>
      <c r="C21" s="86"/>
      <c r="D21" s="86"/>
      <c r="E21" s="86"/>
    </row>
    <row r="22" spans="2:5" x14ac:dyDescent="0.2">
      <c r="B22" s="86"/>
      <c r="C22" s="86"/>
      <c r="D22" s="86"/>
      <c r="E22" s="86"/>
    </row>
    <row r="23" spans="2:5" x14ac:dyDescent="0.2">
      <c r="B23" s="86"/>
      <c r="C23" s="86"/>
      <c r="D23" s="86"/>
      <c r="E23" s="86"/>
    </row>
    <row r="24" spans="2:5" x14ac:dyDescent="0.2">
      <c r="B24" s="86"/>
      <c r="C24" s="86"/>
      <c r="D24" s="86"/>
      <c r="E24" s="86"/>
    </row>
    <row r="25" spans="2:5" x14ac:dyDescent="0.2">
      <c r="B25" s="86"/>
      <c r="C25" s="86"/>
      <c r="D25" s="86"/>
      <c r="E25" s="86"/>
    </row>
    <row r="26" spans="2:5" x14ac:dyDescent="0.2">
      <c r="B26" s="86"/>
      <c r="C26" s="86"/>
      <c r="D26" s="86"/>
      <c r="E26" s="86"/>
    </row>
    <row r="27" spans="2:5" x14ac:dyDescent="0.2">
      <c r="B27" s="86"/>
      <c r="C27" s="86"/>
      <c r="D27" s="86"/>
      <c r="E27" s="86"/>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2017-07-07T13:46:46Z</cp:lastPrinted>
  <dcterms:created xsi:type="dcterms:W3CDTF">2001-06-12T05:58:42Z</dcterms:created>
  <dcterms:modified xsi:type="dcterms:W3CDTF">2017-07-07T18:06:08Z</dcterms:modified>
  <cp:contentStatus/>
</cp:coreProperties>
</file>