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h\Desktop\表面熱伝達抵抗\"/>
    </mc:Choice>
  </mc:AlternateContent>
  <xr:revisionPtr revIDLastSave="0" documentId="13_ncr:1_{D70502B7-F45C-46E6-BD7F-75E228469492}" xr6:coauthVersionLast="45" xr6:coauthVersionMax="45" xr10:uidLastSave="{00000000-0000-0000-0000-000000000000}"/>
  <bookViews>
    <workbookView xWindow="-108" yWindow="-108" windowWidth="23256" windowHeight="12576" xr2:uid="{A25F1354-13AE-4AFE-A112-A439AC445221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9" i="1" l="1"/>
  <c r="H58" i="1"/>
  <c r="H57" i="1"/>
  <c r="F36" i="1"/>
  <c r="H65" i="1"/>
  <c r="H66" i="1"/>
  <c r="H67" i="1"/>
  <c r="H68" i="1"/>
  <c r="H69" i="1"/>
  <c r="H64" i="1"/>
  <c r="H63" i="1" l="1"/>
  <c r="H62" i="1"/>
  <c r="H61" i="1"/>
  <c r="H60" i="1"/>
  <c r="H56" i="1"/>
  <c r="H55" i="1"/>
  <c r="H54" i="1"/>
  <c r="H53" i="1"/>
  <c r="H52" i="1"/>
  <c r="H51" i="1"/>
  <c r="H50" i="1"/>
  <c r="H49" i="1"/>
  <c r="H48" i="1"/>
  <c r="G36" i="1"/>
  <c r="H35" i="1"/>
  <c r="G35" i="1"/>
  <c r="F35" i="1"/>
  <c r="H16" i="1"/>
  <c r="H14" i="1"/>
  <c r="H6" i="1"/>
  <c r="H5" i="1"/>
  <c r="H2" i="1"/>
  <c r="H36" i="1" l="1"/>
</calcChain>
</file>

<file path=xl/sharedStrings.xml><?xml version="1.0" encoding="utf-8"?>
<sst xmlns="http://schemas.openxmlformats.org/spreadsheetml/2006/main" count="562" uniqueCount="92">
  <si>
    <t>文献</t>
    <rPh sb="0" eb="2">
      <t>ブンケン</t>
    </rPh>
    <phoneticPr fontId="1"/>
  </si>
  <si>
    <t>内外</t>
    <rPh sb="0" eb="2">
      <t>ナイガイ</t>
    </rPh>
    <phoneticPr fontId="1"/>
  </si>
  <si>
    <t>向き</t>
    <rPh sb="0" eb="1">
      <t>ム</t>
    </rPh>
    <phoneticPr fontId="1"/>
  </si>
  <si>
    <t>対流</t>
    <rPh sb="0" eb="2">
      <t>タイリュウ</t>
    </rPh>
    <phoneticPr fontId="1"/>
  </si>
  <si>
    <t>放射</t>
    <rPh sb="0" eb="2">
      <t>ホウシャ</t>
    </rPh>
    <phoneticPr fontId="1"/>
  </si>
  <si>
    <t>総合</t>
    <rPh sb="0" eb="2">
      <t>ソウゴウ</t>
    </rPh>
    <phoneticPr fontId="1"/>
  </si>
  <si>
    <t>備考</t>
    <rPh sb="0" eb="2">
      <t>ビコウ</t>
    </rPh>
    <phoneticPr fontId="1"/>
  </si>
  <si>
    <t>外</t>
    <rPh sb="0" eb="1">
      <t>ソト</t>
    </rPh>
    <phoneticPr fontId="1"/>
  </si>
  <si>
    <t>冬期の風速3m/s適度に対して、</t>
    <rPh sb="0" eb="2">
      <t>トウキ</t>
    </rPh>
    <rPh sb="3" eb="5">
      <t>フウソク</t>
    </rPh>
    <rPh sb="9" eb="11">
      <t>テキド</t>
    </rPh>
    <rPh sb="12" eb="13">
      <t>タイ</t>
    </rPh>
    <phoneticPr fontId="1"/>
  </si>
  <si>
    <t>垂直外壁面</t>
    <rPh sb="0" eb="2">
      <t>スイチョク</t>
    </rPh>
    <rPh sb="2" eb="3">
      <t>ガイ</t>
    </rPh>
    <rPh sb="3" eb="5">
      <t>ヘキメン</t>
    </rPh>
    <phoneticPr fontId="1"/>
  </si>
  <si>
    <t>冬</t>
    <rPh sb="0" eb="1">
      <t>フユ</t>
    </rPh>
    <phoneticPr fontId="1"/>
  </si>
  <si>
    <t>夏</t>
    <rPh sb="0" eb="1">
      <t>ナツ</t>
    </rPh>
    <phoneticPr fontId="1"/>
  </si>
  <si>
    <t>屋根面</t>
    <rPh sb="0" eb="2">
      <t>ヤネ</t>
    </rPh>
    <rPh sb="2" eb="3">
      <t>メン</t>
    </rPh>
    <phoneticPr fontId="1"/>
  </si>
  <si>
    <t>上げ裏面</t>
    <rPh sb="0" eb="1">
      <t>ア</t>
    </rPh>
    <rPh sb="2" eb="3">
      <t>ウラ</t>
    </rPh>
    <rPh sb="3" eb="4">
      <t>メン</t>
    </rPh>
    <phoneticPr fontId="1"/>
  </si>
  <si>
    <t>内</t>
    <rPh sb="0" eb="1">
      <t>ウチ</t>
    </rPh>
    <phoneticPr fontId="1"/>
  </si>
  <si>
    <t>水平</t>
    <rPh sb="0" eb="2">
      <t>スイヘイ</t>
    </rPh>
    <phoneticPr fontId="1"/>
  </si>
  <si>
    <t>傾斜45゜</t>
    <rPh sb="0" eb="2">
      <t>ケイシャ</t>
    </rPh>
    <phoneticPr fontId="1"/>
  </si>
  <si>
    <t>垂直</t>
    <rPh sb="0" eb="2">
      <t>スイチョク</t>
    </rPh>
    <phoneticPr fontId="1"/>
  </si>
  <si>
    <t>-</t>
    <phoneticPr fontId="1"/>
  </si>
  <si>
    <t>上向</t>
    <rPh sb="0" eb="1">
      <t>ウエ</t>
    </rPh>
    <rPh sb="1" eb="2">
      <t>ム</t>
    </rPh>
    <phoneticPr fontId="1"/>
  </si>
  <si>
    <t>下向</t>
    <rPh sb="0" eb="2">
      <t>シタムキ</t>
    </rPh>
    <phoneticPr fontId="1"/>
  </si>
  <si>
    <t>表面の放射率＝0.9</t>
    <rPh sb="0" eb="2">
      <t>ヒョウメン</t>
    </rPh>
    <rPh sb="3" eb="6">
      <t>ホウシャリツ</t>
    </rPh>
    <phoneticPr fontId="1"/>
  </si>
  <si>
    <t>空気調和・衛生工学便覧第14版CD-ROM</t>
    <rPh sb="11" eb="12">
      <t>ダイ</t>
    </rPh>
    <rPh sb="14" eb="15">
      <t>ハン</t>
    </rPh>
    <phoneticPr fontId="1"/>
  </si>
  <si>
    <t>一般</t>
    <rPh sb="0" eb="2">
      <t>イッパン</t>
    </rPh>
    <phoneticPr fontId="1"/>
  </si>
  <si>
    <t>風速3m/s</t>
    <rPh sb="0" eb="2">
      <t>フウソク</t>
    </rPh>
    <phoneticPr fontId="1"/>
  </si>
  <si>
    <t>風速6m/s</t>
    <rPh sb="0" eb="2">
      <t>フウソク</t>
    </rPh>
    <phoneticPr fontId="1"/>
  </si>
  <si>
    <t>熱流向き</t>
    <rPh sb="0" eb="2">
      <t>ネツリュウ</t>
    </rPh>
    <rPh sb="2" eb="3">
      <t>ム</t>
    </rPh>
    <phoneticPr fontId="1"/>
  </si>
  <si>
    <t>水平面</t>
    <rPh sb="0" eb="3">
      <t>スイヘイメン</t>
    </rPh>
    <phoneticPr fontId="1"/>
  </si>
  <si>
    <t>上向</t>
    <rPh sb="0" eb="1">
      <t>ウエ</t>
    </rPh>
    <rPh sb="1" eb="2">
      <t>ムキ</t>
    </rPh>
    <phoneticPr fontId="1"/>
  </si>
  <si>
    <t>全表面一定値を用いるとき</t>
    <rPh sb="0" eb="1">
      <t>ゼン</t>
    </rPh>
    <rPh sb="1" eb="3">
      <t>ヒョウメン</t>
    </rPh>
    <rPh sb="3" eb="6">
      <t>イッテイチ</t>
    </rPh>
    <rPh sb="7" eb="8">
      <t>モチ</t>
    </rPh>
    <phoneticPr fontId="1"/>
  </si>
  <si>
    <t>最新建築環境工学 改定4版</t>
    <rPh sb="9" eb="11">
      <t>カイテイ</t>
    </rPh>
    <rPh sb="12" eb="13">
      <t>ハン</t>
    </rPh>
    <phoneticPr fontId="1"/>
  </si>
  <si>
    <t>建築環境工学 熱環境と空気環境</t>
    <rPh sb="0" eb="2">
      <t>ケンチク</t>
    </rPh>
    <rPh sb="2" eb="4">
      <t>カンキョウ</t>
    </rPh>
    <rPh sb="4" eb="6">
      <t>コウガク</t>
    </rPh>
    <rPh sb="7" eb="8">
      <t>ネツ</t>
    </rPh>
    <rPh sb="8" eb="10">
      <t>カンキョウ</t>
    </rPh>
    <rPh sb="11" eb="13">
      <t>クウキ</t>
    </rPh>
    <rPh sb="13" eb="15">
      <t>カンキョウ</t>
    </rPh>
    <phoneticPr fontId="1"/>
  </si>
  <si>
    <t>18～20</t>
    <phoneticPr fontId="1"/>
  </si>
  <si>
    <t>4.6～5.1</t>
    <phoneticPr fontId="1"/>
  </si>
  <si>
    <t>5.7～6.3</t>
    <phoneticPr fontId="1"/>
  </si>
  <si>
    <t>4～5</t>
    <phoneticPr fontId="1"/>
  </si>
  <si>
    <t>8～9.5、8</t>
    <phoneticPr fontId="1"/>
  </si>
  <si>
    <t>上向(暖房時の天井、冷房時の床など)</t>
    <rPh sb="0" eb="1">
      <t>ウエ</t>
    </rPh>
    <rPh sb="1" eb="2">
      <t>ムキ</t>
    </rPh>
    <rPh sb="3" eb="5">
      <t>ダンボウ</t>
    </rPh>
    <rPh sb="5" eb="6">
      <t>ジ</t>
    </rPh>
    <rPh sb="7" eb="9">
      <t>テンジョウ</t>
    </rPh>
    <rPh sb="10" eb="12">
      <t>レイボウ</t>
    </rPh>
    <rPh sb="12" eb="13">
      <t>ジ</t>
    </rPh>
    <rPh sb="14" eb="15">
      <t>ユカ</t>
    </rPh>
    <phoneticPr fontId="1"/>
  </si>
  <si>
    <t>5～6</t>
    <phoneticPr fontId="1"/>
  </si>
  <si>
    <t>9～11、10</t>
    <phoneticPr fontId="1"/>
  </si>
  <si>
    <t>下向(冷房時の天井、暖房時の床など)</t>
    <rPh sb="0" eb="2">
      <t>シタムキ</t>
    </rPh>
    <rPh sb="3" eb="5">
      <t>レイボウ</t>
    </rPh>
    <rPh sb="5" eb="6">
      <t>ジ</t>
    </rPh>
    <rPh sb="7" eb="9">
      <t>テンジョウ</t>
    </rPh>
    <rPh sb="10" eb="12">
      <t>ダンボウ</t>
    </rPh>
    <rPh sb="12" eb="13">
      <t>ジ</t>
    </rPh>
    <rPh sb="14" eb="15">
      <t>ユカ</t>
    </rPh>
    <phoneticPr fontId="1"/>
  </si>
  <si>
    <t>6～7、6</t>
    <phoneticPr fontId="1"/>
  </si>
  <si>
    <t>よく用いられる</t>
    <rPh sb="2" eb="3">
      <t>モチ</t>
    </rPh>
    <phoneticPr fontId="1"/>
  </si>
  <si>
    <t>20kcal/(m2・h・℃)を換算。</t>
    <rPh sb="16" eb="18">
      <t>カンザン</t>
    </rPh>
    <phoneticPr fontId="1"/>
  </si>
  <si>
    <t>ISO6946、JIS-A2101</t>
  </si>
  <si>
    <t>図とキーワードで学ぶ建築環境工学</t>
    <phoneticPr fontId="1"/>
  </si>
  <si>
    <t>垂直(外壁)</t>
    <rPh sb="0" eb="2">
      <t>スイチョク</t>
    </rPh>
    <rPh sb="3" eb="5">
      <t>ガイヘキ</t>
    </rPh>
    <phoneticPr fontId="1"/>
  </si>
  <si>
    <t>4.7～5.8</t>
    <phoneticPr fontId="1"/>
  </si>
  <si>
    <t>23～25</t>
    <phoneticPr fontId="1"/>
  </si>
  <si>
    <t>7～9</t>
    <phoneticPr fontId="1"/>
  </si>
  <si>
    <t>新建築学大系10　第1版</t>
    <rPh sb="9" eb="10">
      <t>ダイ</t>
    </rPh>
    <rPh sb="11" eb="12">
      <t>ハン</t>
    </rPh>
    <phoneticPr fontId="1"/>
  </si>
  <si>
    <t>空気調和ハンドブック</t>
    <phoneticPr fontId="1"/>
  </si>
  <si>
    <t>水平および傾斜</t>
    <rPh sb="0" eb="2">
      <t>スイヘイ</t>
    </rPh>
    <rPh sb="5" eb="7">
      <t>ケイシャ</t>
    </rPh>
    <phoneticPr fontId="1"/>
  </si>
  <si>
    <t>冬、風速5m/s</t>
    <rPh sb="0" eb="1">
      <t>フユ</t>
    </rPh>
    <rPh sb="2" eb="4">
      <t>フウソク</t>
    </rPh>
    <phoneticPr fontId="1"/>
  </si>
  <si>
    <t>冬、風速7m/s</t>
    <rPh sb="0" eb="1">
      <t>フユ</t>
    </rPh>
    <rPh sb="2" eb="4">
      <t>フウソク</t>
    </rPh>
    <phoneticPr fontId="1"/>
  </si>
  <si>
    <t>夏、風速3m/s</t>
    <rPh sb="0" eb="1">
      <t>ナツ</t>
    </rPh>
    <rPh sb="2" eb="4">
      <t>フウソク</t>
    </rPh>
    <phoneticPr fontId="1"/>
  </si>
  <si>
    <t>夏、風速5m/s</t>
    <rPh sb="0" eb="1">
      <t>ナツ</t>
    </rPh>
    <rPh sb="2" eb="4">
      <t>フウソク</t>
    </rPh>
    <phoneticPr fontId="1"/>
  </si>
  <si>
    <t>建築計画原論Ⅱ</t>
    <phoneticPr fontId="1"/>
  </si>
  <si>
    <t>参考文献</t>
    <rPh sb="0" eb="2">
      <t>サンコウ</t>
    </rPh>
    <rPh sb="2" eb="4">
      <t>ブンケン</t>
    </rPh>
    <phoneticPr fontId="1"/>
  </si>
  <si>
    <t>空気調和・衛生工学便覧、第10版　Ⅱ巻</t>
    <rPh sb="0" eb="2">
      <t>クウキ</t>
    </rPh>
    <rPh sb="2" eb="4">
      <t>チョウワ</t>
    </rPh>
    <rPh sb="5" eb="7">
      <t>エイセイ</t>
    </rPh>
    <rPh sb="7" eb="9">
      <t>コウガク</t>
    </rPh>
    <rPh sb="9" eb="11">
      <t>ビンラン</t>
    </rPh>
    <rPh sb="12" eb="13">
      <t>ダイ</t>
    </rPh>
    <rPh sb="15" eb="16">
      <t>バン</t>
    </rPh>
    <rPh sb="18" eb="19">
      <t>カン</t>
    </rPh>
    <phoneticPr fontId="1"/>
  </si>
  <si>
    <t>設計計画パンフレット2住宅の保温設計、2.4表、彰国社</t>
    <rPh sb="0" eb="2">
      <t>セッケイ</t>
    </rPh>
    <rPh sb="2" eb="4">
      <t>ケイカク</t>
    </rPh>
    <rPh sb="11" eb="13">
      <t>ジュウタク</t>
    </rPh>
    <rPh sb="14" eb="16">
      <t>ホオン</t>
    </rPh>
    <rPh sb="16" eb="18">
      <t>セッケイ</t>
    </rPh>
    <rPh sb="22" eb="23">
      <t>ヒョウ</t>
    </rPh>
    <rPh sb="24" eb="27">
      <t>ショウコクシャ</t>
    </rPh>
    <phoneticPr fontId="1"/>
  </si>
  <si>
    <t>ASHVE Guide,Book,1959</t>
    <phoneticPr fontId="1"/>
  </si>
  <si>
    <t>Building Research Station,1955</t>
    <phoneticPr fontId="1"/>
  </si>
  <si>
    <t>9、9.3</t>
    <phoneticPr fontId="1"/>
  </si>
  <si>
    <t>内</t>
    <rPh sb="0" eb="1">
      <t>ウチ</t>
    </rPh>
    <phoneticPr fontId="1"/>
  </si>
  <si>
    <t>夏、窓面に沿う空調吹出のある場合</t>
    <rPh sb="0" eb="1">
      <t>ナツ</t>
    </rPh>
    <rPh sb="2" eb="3">
      <t>マド</t>
    </rPh>
    <rPh sb="3" eb="4">
      <t>メン</t>
    </rPh>
    <rPh sb="5" eb="6">
      <t>ソ</t>
    </rPh>
    <rPh sb="7" eb="9">
      <t>クウチョウ</t>
    </rPh>
    <rPh sb="9" eb="11">
      <t>フキダシ</t>
    </rPh>
    <rPh sb="14" eb="16">
      <t>バアイ</t>
    </rPh>
    <phoneticPr fontId="1"/>
  </si>
  <si>
    <t>中、窓面に沿う空調吹出のある場合</t>
    <rPh sb="0" eb="1">
      <t>チュウ</t>
    </rPh>
    <rPh sb="2" eb="3">
      <t>マド</t>
    </rPh>
    <rPh sb="3" eb="4">
      <t>メン</t>
    </rPh>
    <rPh sb="5" eb="6">
      <t>ソ</t>
    </rPh>
    <rPh sb="7" eb="9">
      <t>クウチョウ</t>
    </rPh>
    <rPh sb="9" eb="11">
      <t>フキダシ</t>
    </rPh>
    <rPh sb="14" eb="16">
      <t>バアイ</t>
    </rPh>
    <phoneticPr fontId="1"/>
  </si>
  <si>
    <t>冬、窓面に沿う空調吹出のある場合</t>
    <rPh sb="0" eb="1">
      <t>フユ</t>
    </rPh>
    <rPh sb="2" eb="3">
      <t>マド</t>
    </rPh>
    <rPh sb="3" eb="4">
      <t>メン</t>
    </rPh>
    <rPh sb="5" eb="6">
      <t>ソ</t>
    </rPh>
    <rPh sb="7" eb="9">
      <t>クウチョウ</t>
    </rPh>
    <rPh sb="9" eb="11">
      <t>フキダシ</t>
    </rPh>
    <rPh sb="14" eb="16">
      <t>バアイ</t>
    </rPh>
    <phoneticPr fontId="1"/>
  </si>
  <si>
    <t>夏、窓面に沿う空調吹出のない場合および空調停止時</t>
    <rPh sb="0" eb="1">
      <t>ナツ</t>
    </rPh>
    <rPh sb="2" eb="3">
      <t>マド</t>
    </rPh>
    <rPh sb="3" eb="4">
      <t>メン</t>
    </rPh>
    <rPh sb="5" eb="6">
      <t>ソ</t>
    </rPh>
    <rPh sb="7" eb="9">
      <t>クウチョウ</t>
    </rPh>
    <rPh sb="9" eb="11">
      <t>フキダシ</t>
    </rPh>
    <rPh sb="14" eb="16">
      <t>バアイ</t>
    </rPh>
    <rPh sb="19" eb="21">
      <t>クウチョウ</t>
    </rPh>
    <rPh sb="21" eb="23">
      <t>テイシ</t>
    </rPh>
    <rPh sb="23" eb="24">
      <t>ジ</t>
    </rPh>
    <phoneticPr fontId="1"/>
  </si>
  <si>
    <t>中、窓面に沿う空調吹出のない場合および空調停止時</t>
    <rPh sb="0" eb="1">
      <t>チュウ</t>
    </rPh>
    <rPh sb="2" eb="3">
      <t>マド</t>
    </rPh>
    <rPh sb="3" eb="4">
      <t>メン</t>
    </rPh>
    <rPh sb="5" eb="6">
      <t>ソ</t>
    </rPh>
    <rPh sb="7" eb="9">
      <t>クウチョウ</t>
    </rPh>
    <rPh sb="9" eb="11">
      <t>フキダシ</t>
    </rPh>
    <rPh sb="14" eb="16">
      <t>バアイ</t>
    </rPh>
    <rPh sb="19" eb="21">
      <t>クウチョウ</t>
    </rPh>
    <rPh sb="21" eb="23">
      <t>テイシ</t>
    </rPh>
    <rPh sb="23" eb="24">
      <t>ジ</t>
    </rPh>
    <phoneticPr fontId="1"/>
  </si>
  <si>
    <t>冬、窓面に沿う空調吹出のない場合および空調停止時</t>
    <rPh sb="0" eb="1">
      <t>フユ</t>
    </rPh>
    <rPh sb="2" eb="3">
      <t>マド</t>
    </rPh>
    <rPh sb="3" eb="4">
      <t>メン</t>
    </rPh>
    <rPh sb="5" eb="6">
      <t>ソ</t>
    </rPh>
    <rPh sb="7" eb="9">
      <t>クウチョウ</t>
    </rPh>
    <rPh sb="9" eb="11">
      <t>フキダシ</t>
    </rPh>
    <rPh sb="14" eb="16">
      <t>バアイ</t>
    </rPh>
    <rPh sb="19" eb="21">
      <t>クウチョウ</t>
    </rPh>
    <rPh sb="21" eb="23">
      <t>テイシ</t>
    </rPh>
    <rPh sb="23" eb="24">
      <t>ジ</t>
    </rPh>
    <phoneticPr fontId="1"/>
  </si>
  <si>
    <t>建築設備基礎_vers.0.8.1</t>
    <phoneticPr fontId="1"/>
  </si>
  <si>
    <r>
      <t>平均温度θm:30～40℃、α</t>
    </r>
    <r>
      <rPr>
        <vertAlign val="subscript"/>
        <sz val="11"/>
        <color theme="1"/>
        <rFont val="游ゴシック"/>
        <family val="3"/>
        <charset val="128"/>
        <scheme val="minor"/>
      </rPr>
      <t>or</t>
    </r>
    <r>
      <rPr>
        <sz val="11"/>
        <color theme="1"/>
        <rFont val="游ゴシック"/>
        <family val="2"/>
        <charset val="128"/>
        <scheme val="minor"/>
      </rPr>
      <t>=ε</t>
    </r>
    <r>
      <rPr>
        <vertAlign val="subscript"/>
        <sz val="11"/>
        <color theme="1"/>
        <rFont val="游ゴシック"/>
        <family val="3"/>
        <charset val="128"/>
        <scheme val="minor"/>
      </rPr>
      <t>o</t>
    </r>
    <r>
      <rPr>
        <sz val="11"/>
        <color theme="1"/>
        <rFont val="游ゴシック"/>
        <family val="2"/>
        <charset val="128"/>
        <scheme val="minor"/>
      </rPr>
      <t>4σT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vertAlign val="subscript"/>
        <sz val="11"/>
        <color theme="1"/>
        <rFont val="游ゴシック"/>
        <family val="3"/>
        <charset val="128"/>
        <scheme val="minor"/>
      </rPr>
      <t>m</t>
    </r>
    <r>
      <rPr>
        <sz val="11"/>
        <color theme="1"/>
        <rFont val="游ゴシック"/>
        <family val="2"/>
        <charset val="128"/>
        <scheme val="minor"/>
      </rPr>
      <t xml:space="preserve"> 、 T</t>
    </r>
    <r>
      <rPr>
        <vertAlign val="subscript"/>
        <sz val="11"/>
        <color theme="1"/>
        <rFont val="游ゴシック"/>
        <family val="3"/>
        <charset val="128"/>
        <scheme val="minor"/>
      </rPr>
      <t>m</t>
    </r>
    <r>
      <rPr>
        <sz val="11"/>
        <color theme="1"/>
        <rFont val="游ゴシック"/>
        <family val="2"/>
        <charset val="128"/>
        <scheme val="minor"/>
      </rPr>
      <t>=θ</t>
    </r>
    <r>
      <rPr>
        <vertAlign val="subscript"/>
        <sz val="11"/>
        <color theme="1"/>
        <rFont val="游ゴシック"/>
        <family val="3"/>
        <charset val="128"/>
        <scheme val="minor"/>
      </rPr>
      <t>m</t>
    </r>
    <r>
      <rPr>
        <sz val="11"/>
        <color theme="1"/>
        <rFont val="游ゴシック"/>
        <family val="2"/>
        <charset val="128"/>
        <scheme val="minor"/>
      </rPr>
      <t>+273.16、ε</t>
    </r>
    <r>
      <rPr>
        <vertAlign val="subscript"/>
        <sz val="11"/>
        <color theme="1"/>
        <rFont val="游ゴシック"/>
        <family val="3"/>
        <charset val="128"/>
        <scheme val="minor"/>
      </rPr>
      <t>o</t>
    </r>
    <r>
      <rPr>
        <sz val="11"/>
        <color theme="1"/>
        <rFont val="游ゴシック"/>
        <family val="2"/>
        <charset val="128"/>
        <scheme val="minor"/>
      </rPr>
      <t>=0.9として計算</t>
    </r>
    <phoneticPr fontId="1"/>
  </si>
  <si>
    <r>
      <t>平均温度θm:10～ 20℃、α</t>
    </r>
    <r>
      <rPr>
        <vertAlign val="subscript"/>
        <sz val="11"/>
        <color theme="1"/>
        <rFont val="游ゴシック"/>
        <family val="3"/>
        <charset val="128"/>
        <scheme val="minor"/>
      </rPr>
      <t>or</t>
    </r>
    <r>
      <rPr>
        <sz val="11"/>
        <color theme="1"/>
        <rFont val="游ゴシック"/>
        <family val="2"/>
        <charset val="128"/>
        <scheme val="minor"/>
      </rPr>
      <t>=ε</t>
    </r>
    <r>
      <rPr>
        <vertAlign val="subscript"/>
        <sz val="11"/>
        <color theme="1"/>
        <rFont val="游ゴシック"/>
        <family val="3"/>
        <charset val="128"/>
        <scheme val="minor"/>
      </rPr>
      <t>o</t>
    </r>
    <r>
      <rPr>
        <sz val="11"/>
        <color theme="1"/>
        <rFont val="游ゴシック"/>
        <family val="2"/>
        <charset val="128"/>
        <scheme val="minor"/>
      </rPr>
      <t>4σT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vertAlign val="subscript"/>
        <sz val="11"/>
        <color theme="1"/>
        <rFont val="游ゴシック"/>
        <family val="3"/>
        <charset val="128"/>
        <scheme val="minor"/>
      </rPr>
      <t>m</t>
    </r>
    <r>
      <rPr>
        <sz val="11"/>
        <color theme="1"/>
        <rFont val="游ゴシック"/>
        <family val="2"/>
        <charset val="128"/>
        <scheme val="minor"/>
      </rPr>
      <t xml:space="preserve"> 、 T</t>
    </r>
    <r>
      <rPr>
        <vertAlign val="subscript"/>
        <sz val="11"/>
        <color theme="1"/>
        <rFont val="游ゴシック"/>
        <family val="3"/>
        <charset val="128"/>
        <scheme val="minor"/>
      </rPr>
      <t>m</t>
    </r>
    <r>
      <rPr>
        <sz val="11"/>
        <color theme="1"/>
        <rFont val="游ゴシック"/>
        <family val="2"/>
        <charset val="128"/>
        <scheme val="minor"/>
      </rPr>
      <t>=θ</t>
    </r>
    <r>
      <rPr>
        <vertAlign val="subscript"/>
        <sz val="11"/>
        <color theme="1"/>
        <rFont val="游ゴシック"/>
        <family val="3"/>
        <charset val="128"/>
        <scheme val="minor"/>
      </rPr>
      <t>m</t>
    </r>
    <r>
      <rPr>
        <sz val="11"/>
        <color theme="1"/>
        <rFont val="游ゴシック"/>
        <family val="2"/>
        <charset val="128"/>
        <scheme val="minor"/>
      </rPr>
      <t>+273.16、ε</t>
    </r>
    <r>
      <rPr>
        <vertAlign val="subscript"/>
        <sz val="11"/>
        <color theme="1"/>
        <rFont val="游ゴシック"/>
        <family val="3"/>
        <charset val="128"/>
        <scheme val="minor"/>
      </rPr>
      <t>o</t>
    </r>
    <r>
      <rPr>
        <sz val="11"/>
        <color theme="1"/>
        <rFont val="游ゴシック"/>
        <family val="2"/>
        <charset val="128"/>
        <scheme val="minor"/>
      </rPr>
      <t>=0.9として計算</t>
    </r>
    <phoneticPr fontId="1"/>
  </si>
  <si>
    <t>冬(総合の合計値が合っていない)</t>
    <rPh sb="0" eb="1">
      <t>フユ</t>
    </rPh>
    <rPh sb="9" eb="10">
      <t>ア</t>
    </rPh>
    <phoneticPr fontId="1"/>
  </si>
  <si>
    <t>夏(総合の合計値が合っていない)</t>
    <rPh sb="0" eb="1">
      <t>ナツ</t>
    </rPh>
    <rPh sb="2" eb="4">
      <t>ソウゴウ</t>
    </rPh>
    <rPh sb="5" eb="7">
      <t>ゴウケイ</t>
    </rPh>
    <rPh sb="7" eb="8">
      <t>チ</t>
    </rPh>
    <rPh sb="9" eb="10">
      <t>ア</t>
    </rPh>
    <phoneticPr fontId="1"/>
  </si>
  <si>
    <t>p63</t>
  </si>
  <si>
    <t>水平</t>
    <rPh sb="0" eb="2">
      <t>スイヘイ</t>
    </rPh>
    <phoneticPr fontId="1"/>
  </si>
  <si>
    <t>垂直</t>
    <rPh sb="0" eb="2">
      <t>スイチョク</t>
    </rPh>
    <phoneticPr fontId="1"/>
  </si>
  <si>
    <t>p402</t>
  </si>
  <si>
    <t>p198</t>
  </si>
  <si>
    <t>p199</t>
  </si>
  <si>
    <t>p74</t>
  </si>
  <si>
    <t>p77</t>
  </si>
  <si>
    <t>p62</t>
  </si>
  <si>
    <t>p47</t>
  </si>
  <si>
    <t>p57</t>
  </si>
  <si>
    <t>p66</t>
  </si>
  <si>
    <t>p387</t>
  </si>
  <si>
    <t>木村建一：Scientific Basis of Air Conditioning, Elsevier, 1977
ISO 6946
ISO 15099</t>
    <rPh sb="0" eb="2">
      <t>キムラ</t>
    </rPh>
    <rPh sb="2" eb="4">
      <t>ケンイチ</t>
    </rPh>
    <phoneticPr fontId="1"/>
  </si>
  <si>
    <t>ISO 6946
JIS A2101</t>
    <phoneticPr fontId="1"/>
  </si>
  <si>
    <t>垂直面</t>
    <rPh sb="0" eb="2">
      <t>スイチョク</t>
    </rPh>
    <rPh sb="2" eb="3">
      <t>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</si>
</sst>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2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523875</xdr:colOff>
      <xdr:row>15</xdr:row>
      <xdr:rowOff>66675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327B807-78FA-4408-B979-414B2C028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125075" cy="363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BAB7-DABD-4841-89E8-50408E09D038}">
  <dimension ref="A1:J70"/>
  <sheetViews>
    <sheetView tabSelected="1" workbookViewId="0">
      <pane xSplit="3" ySplit="2" topLeftCell="D51" activePane="bottomRight" state="frozen"/>
      <selection pane="topRight" activeCell="D1" sqref="D1"/>
      <selection pane="bottomLeft" activeCell="A3" sqref="A3"/>
      <selection pane="bottomRight" activeCell="D19" sqref="D19"/>
    </sheetView>
  </sheetViews>
  <sheetFormatPr defaultRowHeight="18" x14ac:dyDescent="0.45"/>
  <cols>
    <col min="1" max="1" width="38.5" bestFit="1" customWidth="1"/>
    <col min="4" max="4" width="25.09765625" bestFit="1" customWidth="1"/>
    <col min="5" max="5" width="33.19921875" customWidth="1"/>
    <col min="6" max="8" width="9" style="9"/>
    <col min="9" max="9" width="50.5" bestFit="1" customWidth="1"/>
    <col min="10" max="10" width="62.69921875" bestFit="1" customWidth="1"/>
  </cols>
  <sheetData>
    <row r="1" spans="1:10" s="11" customFormat="1" x14ac:dyDescent="0.45">
      <c r="A1" s="10" t="s">
        <v>0</v>
      </c>
      <c r="B1" s="10"/>
      <c r="C1" s="10" t="s">
        <v>1</v>
      </c>
      <c r="D1" s="10" t="s">
        <v>2</v>
      </c>
      <c r="E1" s="10" t="s">
        <v>26</v>
      </c>
      <c r="F1" s="10" t="s">
        <v>4</v>
      </c>
      <c r="G1" s="10" t="s">
        <v>3</v>
      </c>
      <c r="H1" s="10" t="s">
        <v>5</v>
      </c>
      <c r="I1" s="10" t="s">
        <v>6</v>
      </c>
      <c r="J1" s="10" t="s">
        <v>58</v>
      </c>
    </row>
    <row r="2" spans="1:10" x14ac:dyDescent="0.45">
      <c r="A2" s="1" t="s">
        <v>22</v>
      </c>
      <c r="B2" s="1" t="s">
        <v>79</v>
      </c>
      <c r="C2" s="1" t="s">
        <v>7</v>
      </c>
      <c r="D2" s="1" t="s">
        <v>18</v>
      </c>
      <c r="E2" s="1" t="s">
        <v>18</v>
      </c>
      <c r="F2" s="6">
        <v>4.5</v>
      </c>
      <c r="G2" s="6">
        <v>18.5</v>
      </c>
      <c r="H2" s="6">
        <f>F2+G2</f>
        <v>23</v>
      </c>
      <c r="I2" s="2" t="s">
        <v>8</v>
      </c>
      <c r="J2" s="1" t="s">
        <v>59</v>
      </c>
    </row>
    <row r="3" spans="1:10" x14ac:dyDescent="0.45">
      <c r="A3" s="1" t="s">
        <v>22</v>
      </c>
      <c r="B3" s="1" t="s">
        <v>79</v>
      </c>
      <c r="C3" s="1" t="s">
        <v>7</v>
      </c>
      <c r="D3" s="1" t="s">
        <v>9</v>
      </c>
      <c r="E3" s="1" t="s">
        <v>18</v>
      </c>
      <c r="F3" s="6">
        <v>5</v>
      </c>
      <c r="G3" s="6">
        <v>19</v>
      </c>
      <c r="H3" s="6">
        <v>23</v>
      </c>
      <c r="I3" s="1" t="s">
        <v>74</v>
      </c>
      <c r="J3" s="1" t="s">
        <v>59</v>
      </c>
    </row>
    <row r="4" spans="1:10" x14ac:dyDescent="0.45">
      <c r="A4" s="1" t="s">
        <v>22</v>
      </c>
      <c r="B4" s="1" t="s">
        <v>79</v>
      </c>
      <c r="C4" s="1" t="s">
        <v>7</v>
      </c>
      <c r="D4" s="1" t="s">
        <v>9</v>
      </c>
      <c r="E4" s="1" t="s">
        <v>18</v>
      </c>
      <c r="F4" s="6">
        <v>6</v>
      </c>
      <c r="G4" s="6">
        <v>12</v>
      </c>
      <c r="H4" s="6">
        <v>17</v>
      </c>
      <c r="I4" s="1" t="s">
        <v>75</v>
      </c>
      <c r="J4" s="1" t="s">
        <v>59</v>
      </c>
    </row>
    <row r="5" spans="1:10" x14ac:dyDescent="0.45">
      <c r="A5" s="1" t="s">
        <v>22</v>
      </c>
      <c r="B5" s="1" t="s">
        <v>79</v>
      </c>
      <c r="C5" s="1" t="s">
        <v>7</v>
      </c>
      <c r="D5" s="1" t="s">
        <v>12</v>
      </c>
      <c r="E5" s="1" t="s">
        <v>18</v>
      </c>
      <c r="F5" s="6">
        <v>12</v>
      </c>
      <c r="G5" s="6">
        <v>23</v>
      </c>
      <c r="H5" s="6">
        <f>F5+G5</f>
        <v>35</v>
      </c>
      <c r="I5" s="1" t="s">
        <v>10</v>
      </c>
      <c r="J5" s="1" t="s">
        <v>59</v>
      </c>
    </row>
    <row r="6" spans="1:10" x14ac:dyDescent="0.45">
      <c r="A6" s="1" t="s">
        <v>22</v>
      </c>
      <c r="B6" s="1" t="s">
        <v>79</v>
      </c>
      <c r="C6" s="1" t="s">
        <v>7</v>
      </c>
      <c r="D6" s="1" t="s">
        <v>12</v>
      </c>
      <c r="E6" s="1" t="s">
        <v>18</v>
      </c>
      <c r="F6" s="6">
        <v>6</v>
      </c>
      <c r="G6" s="6">
        <v>17</v>
      </c>
      <c r="H6" s="6">
        <f>F6+G6</f>
        <v>23</v>
      </c>
      <c r="I6" s="1" t="s">
        <v>11</v>
      </c>
      <c r="J6" s="1" t="s">
        <v>59</v>
      </c>
    </row>
    <row r="7" spans="1:10" x14ac:dyDescent="0.45">
      <c r="A7" s="1" t="s">
        <v>22</v>
      </c>
      <c r="B7" s="1" t="s">
        <v>79</v>
      </c>
      <c r="C7" s="1" t="s">
        <v>7</v>
      </c>
      <c r="D7" s="1" t="s">
        <v>13</v>
      </c>
      <c r="E7" s="1" t="s">
        <v>18</v>
      </c>
      <c r="F7" s="6">
        <v>5</v>
      </c>
      <c r="G7" s="6">
        <v>13</v>
      </c>
      <c r="H7" s="6">
        <v>17</v>
      </c>
      <c r="I7" s="1" t="s">
        <v>74</v>
      </c>
      <c r="J7" s="1" t="s">
        <v>59</v>
      </c>
    </row>
    <row r="8" spans="1:10" x14ac:dyDescent="0.45">
      <c r="A8" s="1" t="s">
        <v>22</v>
      </c>
      <c r="B8" s="1" t="s">
        <v>79</v>
      </c>
      <c r="C8" s="1" t="s">
        <v>7</v>
      </c>
      <c r="D8" s="1" t="s">
        <v>13</v>
      </c>
      <c r="E8" s="1" t="s">
        <v>18</v>
      </c>
      <c r="F8" s="6">
        <v>6</v>
      </c>
      <c r="G8" s="6">
        <v>12</v>
      </c>
      <c r="H8" s="6">
        <v>17</v>
      </c>
      <c r="I8" s="1" t="s">
        <v>75</v>
      </c>
      <c r="J8" s="1" t="s">
        <v>59</v>
      </c>
    </row>
    <row r="9" spans="1:10" x14ac:dyDescent="0.45">
      <c r="A9" s="1" t="s">
        <v>22</v>
      </c>
      <c r="B9" s="1" t="s">
        <v>79</v>
      </c>
      <c r="C9" s="1" t="s">
        <v>14</v>
      </c>
      <c r="D9" s="1" t="s">
        <v>15</v>
      </c>
      <c r="E9" s="1" t="s">
        <v>19</v>
      </c>
      <c r="F9" s="6" t="s">
        <v>18</v>
      </c>
      <c r="G9" s="6" t="s">
        <v>18</v>
      </c>
      <c r="H9" s="6">
        <v>9.26</v>
      </c>
      <c r="I9" s="1" t="s">
        <v>21</v>
      </c>
      <c r="J9" s="1" t="s">
        <v>59</v>
      </c>
    </row>
    <row r="10" spans="1:10" x14ac:dyDescent="0.45">
      <c r="A10" s="1" t="s">
        <v>22</v>
      </c>
      <c r="B10" s="1" t="s">
        <v>79</v>
      </c>
      <c r="C10" s="1" t="s">
        <v>14</v>
      </c>
      <c r="D10" s="1" t="s">
        <v>16</v>
      </c>
      <c r="E10" s="1" t="s">
        <v>19</v>
      </c>
      <c r="F10" s="6" t="s">
        <v>18</v>
      </c>
      <c r="G10" s="6" t="s">
        <v>18</v>
      </c>
      <c r="H10" s="6">
        <v>9.08</v>
      </c>
      <c r="I10" s="1" t="s">
        <v>21</v>
      </c>
      <c r="J10" s="1" t="s">
        <v>59</v>
      </c>
    </row>
    <row r="11" spans="1:10" x14ac:dyDescent="0.45">
      <c r="A11" s="1" t="s">
        <v>22</v>
      </c>
      <c r="B11" s="1" t="s">
        <v>79</v>
      </c>
      <c r="C11" s="1" t="s">
        <v>14</v>
      </c>
      <c r="D11" s="1" t="s">
        <v>17</v>
      </c>
      <c r="E11" s="1" t="s">
        <v>15</v>
      </c>
      <c r="F11" s="6" t="s">
        <v>18</v>
      </c>
      <c r="G11" s="6" t="s">
        <v>18</v>
      </c>
      <c r="H11" s="6">
        <v>8.2899999999999991</v>
      </c>
      <c r="I11" s="1" t="s">
        <v>21</v>
      </c>
      <c r="J11" s="1" t="s">
        <v>59</v>
      </c>
    </row>
    <row r="12" spans="1:10" x14ac:dyDescent="0.45">
      <c r="A12" s="1" t="s">
        <v>22</v>
      </c>
      <c r="B12" s="1" t="s">
        <v>79</v>
      </c>
      <c r="C12" s="1" t="s">
        <v>14</v>
      </c>
      <c r="D12" s="1" t="s">
        <v>16</v>
      </c>
      <c r="E12" s="1" t="s">
        <v>20</v>
      </c>
      <c r="F12" s="6" t="s">
        <v>18</v>
      </c>
      <c r="G12" s="6" t="s">
        <v>18</v>
      </c>
      <c r="H12" s="6">
        <v>7.49</v>
      </c>
      <c r="I12" s="1" t="s">
        <v>21</v>
      </c>
      <c r="J12" s="1" t="s">
        <v>59</v>
      </c>
    </row>
    <row r="13" spans="1:10" x14ac:dyDescent="0.45">
      <c r="A13" s="1" t="s">
        <v>22</v>
      </c>
      <c r="B13" s="1" t="s">
        <v>79</v>
      </c>
      <c r="C13" s="1" t="s">
        <v>14</v>
      </c>
      <c r="D13" s="1" t="s">
        <v>15</v>
      </c>
      <c r="E13" s="1" t="s">
        <v>20</v>
      </c>
      <c r="F13" s="6" t="s">
        <v>18</v>
      </c>
      <c r="G13" s="6" t="s">
        <v>18</v>
      </c>
      <c r="H13" s="6">
        <v>6.13</v>
      </c>
      <c r="I13" s="1" t="s">
        <v>21</v>
      </c>
      <c r="J13" s="1" t="s">
        <v>59</v>
      </c>
    </row>
    <row r="14" spans="1:10" x14ac:dyDescent="0.45">
      <c r="A14" s="1" t="s">
        <v>30</v>
      </c>
      <c r="B14" s="1" t="s">
        <v>80</v>
      </c>
      <c r="C14" s="1" t="s">
        <v>7</v>
      </c>
      <c r="D14" s="1" t="s">
        <v>23</v>
      </c>
      <c r="E14" s="1" t="s">
        <v>18</v>
      </c>
      <c r="F14" s="6">
        <v>5.0999999999999996</v>
      </c>
      <c r="G14" s="6">
        <v>17.899999999999999</v>
      </c>
      <c r="H14" s="6">
        <f>G14+F14</f>
        <v>23</v>
      </c>
      <c r="I14" s="1" t="s">
        <v>24</v>
      </c>
      <c r="J14" s="1" t="s">
        <v>60</v>
      </c>
    </row>
    <row r="15" spans="1:10" x14ac:dyDescent="0.45">
      <c r="A15" s="1" t="s">
        <v>30</v>
      </c>
      <c r="B15" s="1" t="s">
        <v>80</v>
      </c>
      <c r="C15" s="1" t="s">
        <v>7</v>
      </c>
      <c r="D15" s="1" t="s">
        <v>23</v>
      </c>
      <c r="E15" s="1" t="s">
        <v>18</v>
      </c>
      <c r="F15" s="6" t="s">
        <v>18</v>
      </c>
      <c r="G15" s="6" t="s">
        <v>18</v>
      </c>
      <c r="H15" s="6">
        <v>35</v>
      </c>
      <c r="I15" s="1" t="s">
        <v>25</v>
      </c>
      <c r="J15" s="1" t="s">
        <v>60</v>
      </c>
    </row>
    <row r="16" spans="1:10" x14ac:dyDescent="0.45">
      <c r="A16" s="1" t="s">
        <v>30</v>
      </c>
      <c r="B16" s="1" t="s">
        <v>81</v>
      </c>
      <c r="C16" s="1" t="s">
        <v>14</v>
      </c>
      <c r="D16" s="1" t="s">
        <v>23</v>
      </c>
      <c r="E16" s="1" t="s">
        <v>18</v>
      </c>
      <c r="F16" s="6">
        <v>4.4000000000000004</v>
      </c>
      <c r="G16" s="6">
        <v>4.5999999999999996</v>
      </c>
      <c r="H16" s="6">
        <f>G16+F16</f>
        <v>9</v>
      </c>
      <c r="I16" s="1"/>
      <c r="J16" s="1" t="s">
        <v>60</v>
      </c>
    </row>
    <row r="17" spans="1:10" x14ac:dyDescent="0.45">
      <c r="A17" s="1" t="s">
        <v>30</v>
      </c>
      <c r="B17" s="1" t="s">
        <v>81</v>
      </c>
      <c r="C17" s="1" t="s">
        <v>14</v>
      </c>
      <c r="D17" s="1" t="s">
        <v>91</v>
      </c>
      <c r="E17" s="1" t="s">
        <v>18</v>
      </c>
      <c r="F17" s="6" t="s">
        <v>18</v>
      </c>
      <c r="G17" s="6" t="s">
        <v>18</v>
      </c>
      <c r="H17" s="6">
        <v>9</v>
      </c>
      <c r="I17" s="1"/>
      <c r="J17" s="1" t="s">
        <v>60</v>
      </c>
    </row>
    <row r="18" spans="1:10" x14ac:dyDescent="0.45">
      <c r="A18" s="1" t="s">
        <v>30</v>
      </c>
      <c r="B18" s="1" t="s">
        <v>81</v>
      </c>
      <c r="C18" s="1" t="s">
        <v>14</v>
      </c>
      <c r="D18" s="1" t="s">
        <v>27</v>
      </c>
      <c r="E18" s="1" t="s">
        <v>28</v>
      </c>
      <c r="F18" s="6" t="s">
        <v>18</v>
      </c>
      <c r="G18" s="6" t="s">
        <v>18</v>
      </c>
      <c r="H18" s="6">
        <v>9</v>
      </c>
      <c r="I18" s="1"/>
      <c r="J18" s="1" t="s">
        <v>60</v>
      </c>
    </row>
    <row r="19" spans="1:10" x14ac:dyDescent="0.45">
      <c r="A19" s="1" t="s">
        <v>30</v>
      </c>
      <c r="B19" s="1" t="s">
        <v>81</v>
      </c>
      <c r="C19" s="1" t="s">
        <v>14</v>
      </c>
      <c r="D19" s="1" t="s">
        <v>27</v>
      </c>
      <c r="E19" s="1" t="s">
        <v>20</v>
      </c>
      <c r="F19" s="6" t="s">
        <v>18</v>
      </c>
      <c r="G19" s="6" t="s">
        <v>18</v>
      </c>
      <c r="H19" s="6">
        <v>7</v>
      </c>
      <c r="I19" s="1"/>
      <c r="J19" s="1" t="s">
        <v>60</v>
      </c>
    </row>
    <row r="20" spans="1:10" x14ac:dyDescent="0.45">
      <c r="A20" s="1" t="s">
        <v>30</v>
      </c>
      <c r="B20" s="1" t="s">
        <v>81</v>
      </c>
      <c r="C20" s="1" t="s">
        <v>14</v>
      </c>
      <c r="D20" s="1" t="s">
        <v>29</v>
      </c>
      <c r="E20" s="1" t="s">
        <v>18</v>
      </c>
      <c r="F20" s="6" t="s">
        <v>18</v>
      </c>
      <c r="G20" s="6" t="s">
        <v>18</v>
      </c>
      <c r="H20" s="6">
        <v>9</v>
      </c>
      <c r="I20" s="1"/>
      <c r="J20" s="1" t="s">
        <v>60</v>
      </c>
    </row>
    <row r="21" spans="1:10" ht="54" x14ac:dyDescent="0.45">
      <c r="A21" s="1" t="s">
        <v>31</v>
      </c>
      <c r="B21" s="1" t="s">
        <v>82</v>
      </c>
      <c r="C21" s="1" t="s">
        <v>7</v>
      </c>
      <c r="D21" s="1" t="s">
        <v>18</v>
      </c>
      <c r="E21" s="1" t="s">
        <v>18</v>
      </c>
      <c r="F21" s="6" t="s">
        <v>18</v>
      </c>
      <c r="G21" s="6" t="s">
        <v>32</v>
      </c>
      <c r="H21" s="6" t="s">
        <v>18</v>
      </c>
      <c r="I21" s="1" t="s">
        <v>24</v>
      </c>
      <c r="J21" s="2" t="s">
        <v>89</v>
      </c>
    </row>
    <row r="22" spans="1:10" ht="39.6" x14ac:dyDescent="0.45">
      <c r="A22" s="1" t="s">
        <v>31</v>
      </c>
      <c r="B22" s="1" t="s">
        <v>82</v>
      </c>
      <c r="C22" s="1" t="s">
        <v>7</v>
      </c>
      <c r="D22" s="1" t="s">
        <v>18</v>
      </c>
      <c r="E22" s="1" t="s">
        <v>18</v>
      </c>
      <c r="F22" s="6" t="s">
        <v>33</v>
      </c>
      <c r="G22" s="6" t="s">
        <v>18</v>
      </c>
      <c r="H22" s="6" t="s">
        <v>18</v>
      </c>
      <c r="I22" s="2" t="s">
        <v>73</v>
      </c>
      <c r="J22" s="2"/>
    </row>
    <row r="23" spans="1:10" ht="39.6" x14ac:dyDescent="0.45">
      <c r="A23" s="1" t="s">
        <v>31</v>
      </c>
      <c r="B23" s="1" t="s">
        <v>82</v>
      </c>
      <c r="C23" s="1" t="s">
        <v>7</v>
      </c>
      <c r="D23" s="1" t="s">
        <v>18</v>
      </c>
      <c r="E23" s="1" t="s">
        <v>18</v>
      </c>
      <c r="F23" s="6" t="s">
        <v>34</v>
      </c>
      <c r="G23" s="6" t="s">
        <v>18</v>
      </c>
      <c r="H23" s="6" t="s">
        <v>18</v>
      </c>
      <c r="I23" s="2" t="s">
        <v>72</v>
      </c>
      <c r="J23" s="2"/>
    </row>
    <row r="24" spans="1:10" x14ac:dyDescent="0.45">
      <c r="A24" s="1" t="s">
        <v>31</v>
      </c>
      <c r="B24" s="1" t="s">
        <v>82</v>
      </c>
      <c r="C24" s="1" t="s">
        <v>7</v>
      </c>
      <c r="D24" s="1" t="s">
        <v>18</v>
      </c>
      <c r="E24" s="1" t="s">
        <v>18</v>
      </c>
      <c r="F24" s="6" t="s">
        <v>18</v>
      </c>
      <c r="G24" s="6" t="s">
        <v>18</v>
      </c>
      <c r="H24" s="6">
        <v>23</v>
      </c>
      <c r="I24" s="3" t="s">
        <v>43</v>
      </c>
      <c r="J24" s="3"/>
    </row>
    <row r="25" spans="1:10" x14ac:dyDescent="0.45">
      <c r="A25" s="1" t="s">
        <v>31</v>
      </c>
      <c r="B25" s="1" t="s">
        <v>82</v>
      </c>
      <c r="C25" s="1" t="s">
        <v>7</v>
      </c>
      <c r="D25" s="1" t="s">
        <v>18</v>
      </c>
      <c r="E25" s="1" t="s">
        <v>18</v>
      </c>
      <c r="F25" s="6" t="s">
        <v>18</v>
      </c>
      <c r="G25" s="6" t="s">
        <v>18</v>
      </c>
      <c r="H25" s="6">
        <v>25</v>
      </c>
      <c r="I25" s="1" t="s">
        <v>44</v>
      </c>
      <c r="J25" s="1"/>
    </row>
    <row r="26" spans="1:10" ht="36" x14ac:dyDescent="0.45">
      <c r="A26" s="1" t="s">
        <v>31</v>
      </c>
      <c r="B26" s="1" t="s">
        <v>83</v>
      </c>
      <c r="C26" s="1" t="s">
        <v>14</v>
      </c>
      <c r="D26" s="1" t="s">
        <v>17</v>
      </c>
      <c r="E26" s="1" t="s">
        <v>15</v>
      </c>
      <c r="F26" s="6" t="s">
        <v>35</v>
      </c>
      <c r="G26" s="6">
        <v>3.5</v>
      </c>
      <c r="H26" s="6" t="s">
        <v>36</v>
      </c>
      <c r="I26" s="1" t="s">
        <v>18</v>
      </c>
      <c r="J26" s="2" t="s">
        <v>90</v>
      </c>
    </row>
    <row r="27" spans="1:10" ht="36" x14ac:dyDescent="0.45">
      <c r="A27" s="1" t="s">
        <v>31</v>
      </c>
      <c r="B27" s="1" t="s">
        <v>83</v>
      </c>
      <c r="C27" s="1" t="s">
        <v>14</v>
      </c>
      <c r="D27" s="1" t="s">
        <v>15</v>
      </c>
      <c r="E27" s="2" t="s">
        <v>37</v>
      </c>
      <c r="F27" s="6" t="s">
        <v>38</v>
      </c>
      <c r="G27" s="6" t="s">
        <v>35</v>
      </c>
      <c r="H27" s="6" t="s">
        <v>39</v>
      </c>
      <c r="I27" s="1" t="s">
        <v>18</v>
      </c>
      <c r="J27" s="2" t="s">
        <v>90</v>
      </c>
    </row>
    <row r="28" spans="1:10" ht="36" x14ac:dyDescent="0.45">
      <c r="A28" s="1" t="s">
        <v>31</v>
      </c>
      <c r="B28" s="1" t="s">
        <v>83</v>
      </c>
      <c r="C28" s="1" t="s">
        <v>14</v>
      </c>
      <c r="D28" s="1" t="s">
        <v>15</v>
      </c>
      <c r="E28" s="2" t="s">
        <v>40</v>
      </c>
      <c r="F28" s="6" t="s">
        <v>38</v>
      </c>
      <c r="G28" s="6">
        <v>1</v>
      </c>
      <c r="H28" s="6" t="s">
        <v>41</v>
      </c>
      <c r="I28" s="1" t="s">
        <v>18</v>
      </c>
      <c r="J28" s="2" t="s">
        <v>90</v>
      </c>
    </row>
    <row r="29" spans="1:10" x14ac:dyDescent="0.45">
      <c r="A29" s="1" t="s">
        <v>31</v>
      </c>
      <c r="B29" s="1" t="s">
        <v>83</v>
      </c>
      <c r="C29" s="1" t="s">
        <v>14</v>
      </c>
      <c r="D29" s="1" t="s">
        <v>18</v>
      </c>
      <c r="E29" s="1" t="s">
        <v>18</v>
      </c>
      <c r="F29" s="6" t="s">
        <v>18</v>
      </c>
      <c r="G29" s="6" t="s">
        <v>18</v>
      </c>
      <c r="H29" s="7" t="s">
        <v>63</v>
      </c>
      <c r="I29" s="1" t="s">
        <v>42</v>
      </c>
      <c r="J29" s="1"/>
    </row>
    <row r="30" spans="1:10" x14ac:dyDescent="0.45">
      <c r="A30" s="1" t="s">
        <v>45</v>
      </c>
      <c r="B30" s="1" t="s">
        <v>84</v>
      </c>
      <c r="C30" s="1" t="s">
        <v>7</v>
      </c>
      <c r="D30" s="1" t="s">
        <v>46</v>
      </c>
      <c r="E30" s="1" t="s">
        <v>15</v>
      </c>
      <c r="F30" s="6" t="s">
        <v>47</v>
      </c>
      <c r="G30" s="6">
        <v>17.399999999999999</v>
      </c>
      <c r="H30" s="6" t="s">
        <v>48</v>
      </c>
      <c r="I30" s="1" t="s">
        <v>18</v>
      </c>
      <c r="J30" s="1"/>
    </row>
    <row r="31" spans="1:10" x14ac:dyDescent="0.45">
      <c r="A31" s="1" t="s">
        <v>45</v>
      </c>
      <c r="B31" s="1" t="s">
        <v>84</v>
      </c>
      <c r="C31" s="1" t="s">
        <v>7</v>
      </c>
      <c r="D31" s="1" t="s">
        <v>12</v>
      </c>
      <c r="E31" s="1" t="s">
        <v>18</v>
      </c>
      <c r="F31" s="6" t="s">
        <v>47</v>
      </c>
      <c r="G31" s="6">
        <v>5.8</v>
      </c>
      <c r="H31" s="6" t="s">
        <v>48</v>
      </c>
      <c r="I31" s="1" t="s">
        <v>18</v>
      </c>
      <c r="J31" s="1"/>
    </row>
    <row r="32" spans="1:10" x14ac:dyDescent="0.45">
      <c r="A32" s="1" t="s">
        <v>45</v>
      </c>
      <c r="B32" s="1" t="s">
        <v>84</v>
      </c>
      <c r="C32" s="1" t="s">
        <v>14</v>
      </c>
      <c r="D32" s="1" t="s">
        <v>17</v>
      </c>
      <c r="E32" s="1" t="s">
        <v>15</v>
      </c>
      <c r="F32" s="6" t="s">
        <v>47</v>
      </c>
      <c r="G32" s="6">
        <v>3.5</v>
      </c>
      <c r="H32" s="6" t="s">
        <v>49</v>
      </c>
      <c r="I32" s="1" t="s">
        <v>18</v>
      </c>
      <c r="J32" s="1"/>
    </row>
    <row r="33" spans="1:10" x14ac:dyDescent="0.45">
      <c r="A33" s="1" t="s">
        <v>45</v>
      </c>
      <c r="B33" s="1" t="s">
        <v>84</v>
      </c>
      <c r="C33" s="1" t="s">
        <v>14</v>
      </c>
      <c r="D33" s="1" t="s">
        <v>15</v>
      </c>
      <c r="E33" s="1" t="s">
        <v>28</v>
      </c>
      <c r="F33" s="6" t="s">
        <v>47</v>
      </c>
      <c r="G33" s="6">
        <v>4.7</v>
      </c>
      <c r="H33" s="6" t="s">
        <v>49</v>
      </c>
      <c r="I33" s="1" t="s">
        <v>18</v>
      </c>
      <c r="J33" s="1"/>
    </row>
    <row r="34" spans="1:10" x14ac:dyDescent="0.45">
      <c r="A34" s="1" t="s">
        <v>45</v>
      </c>
      <c r="B34" s="1" t="s">
        <v>84</v>
      </c>
      <c r="C34" s="1" t="s">
        <v>14</v>
      </c>
      <c r="D34" s="1" t="s">
        <v>15</v>
      </c>
      <c r="E34" s="1" t="s">
        <v>20</v>
      </c>
      <c r="F34" s="6" t="s">
        <v>47</v>
      </c>
      <c r="G34" s="6">
        <v>1.74</v>
      </c>
      <c r="H34" s="6" t="s">
        <v>49</v>
      </c>
      <c r="I34" s="1" t="s">
        <v>18</v>
      </c>
      <c r="J34" s="1"/>
    </row>
    <row r="35" spans="1:10" x14ac:dyDescent="0.45">
      <c r="A35" s="1" t="s">
        <v>50</v>
      </c>
      <c r="B35" s="1" t="s">
        <v>85</v>
      </c>
      <c r="C35" s="1" t="s">
        <v>7</v>
      </c>
      <c r="D35" s="1" t="s">
        <v>18</v>
      </c>
      <c r="E35" s="1" t="s">
        <v>18</v>
      </c>
      <c r="F35" s="8">
        <f>4.4*1.163</f>
        <v>5.1172000000000004</v>
      </c>
      <c r="G35" s="8">
        <f>16*1.163</f>
        <v>18.608000000000001</v>
      </c>
      <c r="H35" s="8">
        <f>F35+G35</f>
        <v>23.725200000000001</v>
      </c>
      <c r="I35" s="1" t="s">
        <v>24</v>
      </c>
      <c r="J35" s="1"/>
    </row>
    <row r="36" spans="1:10" x14ac:dyDescent="0.45">
      <c r="A36" s="1" t="s">
        <v>50</v>
      </c>
      <c r="B36" s="1" t="s">
        <v>85</v>
      </c>
      <c r="C36" s="1" t="s">
        <v>14</v>
      </c>
      <c r="D36" s="1" t="s">
        <v>18</v>
      </c>
      <c r="E36" s="1" t="s">
        <v>18</v>
      </c>
      <c r="F36" s="8">
        <f>4.4*1.163</f>
        <v>5.1172000000000004</v>
      </c>
      <c r="G36" s="8">
        <f>3.5*1.163</f>
        <v>4.0705</v>
      </c>
      <c r="H36" s="8">
        <f>F36+G36</f>
        <v>9.1876999999999995</v>
      </c>
      <c r="I36" s="1" t="s">
        <v>21</v>
      </c>
      <c r="J36" s="1"/>
    </row>
    <row r="37" spans="1:10" x14ac:dyDescent="0.45">
      <c r="A37" s="1" t="s">
        <v>51</v>
      </c>
      <c r="B37" s="1" t="s">
        <v>86</v>
      </c>
      <c r="C37" s="1" t="s">
        <v>7</v>
      </c>
      <c r="D37" s="1" t="s">
        <v>9</v>
      </c>
      <c r="E37" s="1" t="s">
        <v>18</v>
      </c>
      <c r="F37" s="6" t="s">
        <v>18</v>
      </c>
      <c r="G37" s="6" t="s">
        <v>18</v>
      </c>
      <c r="H37" s="6">
        <v>23</v>
      </c>
      <c r="I37" s="1" t="s">
        <v>10</v>
      </c>
      <c r="J37" s="1" t="s">
        <v>59</v>
      </c>
    </row>
    <row r="38" spans="1:10" x14ac:dyDescent="0.45">
      <c r="A38" s="1" t="s">
        <v>51</v>
      </c>
      <c r="B38" s="1" t="s">
        <v>86</v>
      </c>
      <c r="C38" s="1" t="s">
        <v>7</v>
      </c>
      <c r="D38" s="1" t="s">
        <v>9</v>
      </c>
      <c r="E38" s="1" t="s">
        <v>18</v>
      </c>
      <c r="F38" s="6" t="s">
        <v>18</v>
      </c>
      <c r="G38" s="6" t="s">
        <v>18</v>
      </c>
      <c r="H38" s="6">
        <v>17</v>
      </c>
      <c r="I38" s="1" t="s">
        <v>11</v>
      </c>
      <c r="J38" s="1" t="s">
        <v>59</v>
      </c>
    </row>
    <row r="39" spans="1:10" x14ac:dyDescent="0.45">
      <c r="A39" s="1" t="s">
        <v>51</v>
      </c>
      <c r="B39" s="1" t="s">
        <v>86</v>
      </c>
      <c r="C39" s="1" t="s">
        <v>7</v>
      </c>
      <c r="D39" s="1" t="s">
        <v>12</v>
      </c>
      <c r="E39" s="1" t="s">
        <v>18</v>
      </c>
      <c r="F39" s="6" t="s">
        <v>18</v>
      </c>
      <c r="G39" s="6" t="s">
        <v>18</v>
      </c>
      <c r="H39" s="6">
        <v>35</v>
      </c>
      <c r="I39" s="1" t="s">
        <v>10</v>
      </c>
      <c r="J39" s="1" t="s">
        <v>59</v>
      </c>
    </row>
    <row r="40" spans="1:10" x14ac:dyDescent="0.45">
      <c r="A40" s="1" t="s">
        <v>51</v>
      </c>
      <c r="B40" s="1" t="s">
        <v>86</v>
      </c>
      <c r="C40" s="1" t="s">
        <v>7</v>
      </c>
      <c r="D40" s="1" t="s">
        <v>12</v>
      </c>
      <c r="E40" s="1" t="s">
        <v>18</v>
      </c>
      <c r="F40" s="6" t="s">
        <v>18</v>
      </c>
      <c r="G40" s="6" t="s">
        <v>18</v>
      </c>
      <c r="H40" s="6">
        <v>23</v>
      </c>
      <c r="I40" s="1" t="s">
        <v>11</v>
      </c>
      <c r="J40" s="1" t="s">
        <v>59</v>
      </c>
    </row>
    <row r="41" spans="1:10" x14ac:dyDescent="0.45">
      <c r="A41" s="1" t="s">
        <v>51</v>
      </c>
      <c r="B41" s="1" t="s">
        <v>86</v>
      </c>
      <c r="C41" s="1" t="s">
        <v>7</v>
      </c>
      <c r="D41" s="1" t="s">
        <v>13</v>
      </c>
      <c r="E41" s="1" t="s">
        <v>18</v>
      </c>
      <c r="F41" s="6" t="s">
        <v>18</v>
      </c>
      <c r="G41" s="6" t="s">
        <v>18</v>
      </c>
      <c r="H41" s="6">
        <v>17</v>
      </c>
      <c r="I41" s="1" t="s">
        <v>10</v>
      </c>
      <c r="J41" s="1" t="s">
        <v>59</v>
      </c>
    </row>
    <row r="42" spans="1:10" x14ac:dyDescent="0.45">
      <c r="A42" s="1" t="s">
        <v>51</v>
      </c>
      <c r="B42" s="1" t="s">
        <v>86</v>
      </c>
      <c r="C42" s="1" t="s">
        <v>7</v>
      </c>
      <c r="D42" s="1" t="s">
        <v>13</v>
      </c>
      <c r="E42" s="1" t="s">
        <v>18</v>
      </c>
      <c r="F42" s="6" t="s">
        <v>18</v>
      </c>
      <c r="G42" s="6" t="s">
        <v>18</v>
      </c>
      <c r="H42" s="6">
        <v>17</v>
      </c>
      <c r="I42" s="1" t="s">
        <v>11</v>
      </c>
      <c r="J42" s="1" t="s">
        <v>59</v>
      </c>
    </row>
    <row r="43" spans="1:10" x14ac:dyDescent="0.45">
      <c r="A43" s="1" t="s">
        <v>51</v>
      </c>
      <c r="B43" s="1" t="s">
        <v>86</v>
      </c>
      <c r="C43" s="1" t="s">
        <v>7</v>
      </c>
      <c r="D43" s="1" t="s">
        <v>15</v>
      </c>
      <c r="E43" s="1" t="s">
        <v>19</v>
      </c>
      <c r="F43" s="6" t="s">
        <v>18</v>
      </c>
      <c r="G43" s="6" t="s">
        <v>18</v>
      </c>
      <c r="H43" s="6">
        <v>9</v>
      </c>
      <c r="I43" s="1" t="s">
        <v>18</v>
      </c>
      <c r="J43" s="1" t="s">
        <v>59</v>
      </c>
    </row>
    <row r="44" spans="1:10" x14ac:dyDescent="0.45">
      <c r="A44" s="1" t="s">
        <v>51</v>
      </c>
      <c r="B44" s="1" t="s">
        <v>86</v>
      </c>
      <c r="C44" s="1" t="s">
        <v>7</v>
      </c>
      <c r="D44" s="1" t="s">
        <v>16</v>
      </c>
      <c r="E44" s="1" t="s">
        <v>19</v>
      </c>
      <c r="F44" s="6" t="s">
        <v>18</v>
      </c>
      <c r="G44" s="6" t="s">
        <v>18</v>
      </c>
      <c r="H44" s="6">
        <v>9</v>
      </c>
      <c r="I44" s="1" t="s">
        <v>18</v>
      </c>
      <c r="J44" s="1" t="s">
        <v>59</v>
      </c>
    </row>
    <row r="45" spans="1:10" x14ac:dyDescent="0.45">
      <c r="A45" s="1" t="s">
        <v>51</v>
      </c>
      <c r="B45" s="1" t="s">
        <v>86</v>
      </c>
      <c r="C45" s="1" t="s">
        <v>7</v>
      </c>
      <c r="D45" s="1" t="s">
        <v>17</v>
      </c>
      <c r="E45" s="1" t="s">
        <v>15</v>
      </c>
      <c r="F45" s="6" t="s">
        <v>18</v>
      </c>
      <c r="G45" s="6" t="s">
        <v>18</v>
      </c>
      <c r="H45" s="6">
        <v>8</v>
      </c>
      <c r="I45" s="1" t="s">
        <v>18</v>
      </c>
      <c r="J45" s="1" t="s">
        <v>59</v>
      </c>
    </row>
    <row r="46" spans="1:10" x14ac:dyDescent="0.45">
      <c r="A46" s="1" t="s">
        <v>51</v>
      </c>
      <c r="B46" s="1" t="s">
        <v>86</v>
      </c>
      <c r="C46" s="1" t="s">
        <v>7</v>
      </c>
      <c r="D46" s="1" t="s">
        <v>16</v>
      </c>
      <c r="E46" s="1" t="s">
        <v>20</v>
      </c>
      <c r="F46" s="6" t="s">
        <v>18</v>
      </c>
      <c r="G46" s="6" t="s">
        <v>18</v>
      </c>
      <c r="H46" s="6">
        <v>7</v>
      </c>
      <c r="I46" s="1" t="s">
        <v>18</v>
      </c>
      <c r="J46" s="1" t="s">
        <v>59</v>
      </c>
    </row>
    <row r="47" spans="1:10" x14ac:dyDescent="0.45">
      <c r="A47" s="1" t="s">
        <v>51</v>
      </c>
      <c r="B47" s="1" t="s">
        <v>86</v>
      </c>
      <c r="C47" s="1" t="s">
        <v>7</v>
      </c>
      <c r="D47" s="1" t="s">
        <v>15</v>
      </c>
      <c r="E47" s="1" t="s">
        <v>20</v>
      </c>
      <c r="F47" s="6" t="s">
        <v>18</v>
      </c>
      <c r="G47" s="6" t="s">
        <v>18</v>
      </c>
      <c r="H47" s="6">
        <v>6</v>
      </c>
      <c r="I47" s="1" t="s">
        <v>18</v>
      </c>
      <c r="J47" s="1" t="s">
        <v>59</v>
      </c>
    </row>
    <row r="48" spans="1:10" x14ac:dyDescent="0.45">
      <c r="A48" s="1" t="s">
        <v>57</v>
      </c>
      <c r="B48" s="1" t="s">
        <v>84</v>
      </c>
      <c r="C48" s="1" t="s">
        <v>14</v>
      </c>
      <c r="D48" s="1" t="s">
        <v>15</v>
      </c>
      <c r="E48" s="1" t="s">
        <v>19</v>
      </c>
      <c r="F48" s="6" t="s">
        <v>18</v>
      </c>
      <c r="G48" s="6" t="s">
        <v>18</v>
      </c>
      <c r="H48" s="8">
        <f>8*1.163</f>
        <v>9.3040000000000003</v>
      </c>
      <c r="I48" s="1" t="s">
        <v>21</v>
      </c>
      <c r="J48" s="1" t="s">
        <v>61</v>
      </c>
    </row>
    <row r="49" spans="1:10" x14ac:dyDescent="0.45">
      <c r="A49" s="1" t="s">
        <v>57</v>
      </c>
      <c r="B49" s="1" t="s">
        <v>84</v>
      </c>
      <c r="C49" s="1" t="s">
        <v>14</v>
      </c>
      <c r="D49" s="1" t="s">
        <v>16</v>
      </c>
      <c r="E49" s="1" t="s">
        <v>19</v>
      </c>
      <c r="F49" s="6" t="s">
        <v>18</v>
      </c>
      <c r="G49" s="6" t="s">
        <v>18</v>
      </c>
      <c r="H49" s="8">
        <f>7.8*1.163</f>
        <v>9.0714000000000006</v>
      </c>
      <c r="I49" s="1" t="s">
        <v>21</v>
      </c>
      <c r="J49" s="1" t="s">
        <v>61</v>
      </c>
    </row>
    <row r="50" spans="1:10" x14ac:dyDescent="0.45">
      <c r="A50" s="1" t="s">
        <v>57</v>
      </c>
      <c r="B50" s="1" t="s">
        <v>84</v>
      </c>
      <c r="C50" s="1" t="s">
        <v>14</v>
      </c>
      <c r="D50" s="1" t="s">
        <v>17</v>
      </c>
      <c r="E50" s="1" t="s">
        <v>15</v>
      </c>
      <c r="F50" s="6" t="s">
        <v>18</v>
      </c>
      <c r="G50" s="6" t="s">
        <v>18</v>
      </c>
      <c r="H50" s="8">
        <f>7.1*1.163</f>
        <v>8.257299999999999</v>
      </c>
      <c r="I50" s="1" t="s">
        <v>21</v>
      </c>
      <c r="J50" s="1" t="s">
        <v>61</v>
      </c>
    </row>
    <row r="51" spans="1:10" x14ac:dyDescent="0.45">
      <c r="A51" s="1" t="s">
        <v>57</v>
      </c>
      <c r="B51" s="1" t="s">
        <v>84</v>
      </c>
      <c r="C51" s="1" t="s">
        <v>14</v>
      </c>
      <c r="D51" s="1" t="s">
        <v>16</v>
      </c>
      <c r="E51" s="1" t="s">
        <v>20</v>
      </c>
      <c r="F51" s="6" t="s">
        <v>18</v>
      </c>
      <c r="G51" s="6" t="s">
        <v>18</v>
      </c>
      <c r="H51" s="8">
        <f>6.5*1.163</f>
        <v>7.5594999999999999</v>
      </c>
      <c r="I51" s="1" t="s">
        <v>21</v>
      </c>
      <c r="J51" s="1" t="s">
        <v>61</v>
      </c>
    </row>
    <row r="52" spans="1:10" x14ac:dyDescent="0.45">
      <c r="A52" s="1" t="s">
        <v>57</v>
      </c>
      <c r="B52" s="1" t="s">
        <v>84</v>
      </c>
      <c r="C52" s="1" t="s">
        <v>14</v>
      </c>
      <c r="D52" s="1" t="s">
        <v>15</v>
      </c>
      <c r="E52" s="1" t="s">
        <v>20</v>
      </c>
      <c r="F52" s="6" t="s">
        <v>18</v>
      </c>
      <c r="G52" s="6" t="s">
        <v>18</v>
      </c>
      <c r="H52" s="8">
        <f>5.3*1.163</f>
        <v>6.1638999999999999</v>
      </c>
      <c r="I52" s="1" t="s">
        <v>21</v>
      </c>
      <c r="J52" s="1" t="s">
        <v>61</v>
      </c>
    </row>
    <row r="53" spans="1:10" x14ac:dyDescent="0.45">
      <c r="A53" s="1" t="s">
        <v>57</v>
      </c>
      <c r="B53" s="1" t="s">
        <v>84</v>
      </c>
      <c r="C53" s="1" t="s">
        <v>14</v>
      </c>
      <c r="D53" s="1" t="s">
        <v>15</v>
      </c>
      <c r="E53" s="1" t="s">
        <v>28</v>
      </c>
      <c r="F53" s="6" t="s">
        <v>18</v>
      </c>
      <c r="G53" s="6" t="s">
        <v>18</v>
      </c>
      <c r="H53" s="8">
        <f>8.2*1.163</f>
        <v>9.5366</v>
      </c>
      <c r="I53" s="1" t="s">
        <v>21</v>
      </c>
      <c r="J53" s="1" t="s">
        <v>62</v>
      </c>
    </row>
    <row r="54" spans="1:10" x14ac:dyDescent="0.45">
      <c r="A54" s="1" t="s">
        <v>57</v>
      </c>
      <c r="B54" s="1" t="s">
        <v>84</v>
      </c>
      <c r="C54" s="1" t="s">
        <v>14</v>
      </c>
      <c r="D54" s="1" t="s">
        <v>17</v>
      </c>
      <c r="E54" s="1" t="s">
        <v>15</v>
      </c>
      <c r="F54" s="6" t="s">
        <v>18</v>
      </c>
      <c r="G54" s="6" t="s">
        <v>18</v>
      </c>
      <c r="H54" s="8">
        <f>7*1.163</f>
        <v>8.141</v>
      </c>
      <c r="I54" s="1" t="s">
        <v>21</v>
      </c>
      <c r="J54" s="1" t="s">
        <v>62</v>
      </c>
    </row>
    <row r="55" spans="1:10" x14ac:dyDescent="0.45">
      <c r="A55" s="1" t="s">
        <v>57</v>
      </c>
      <c r="B55" s="1" t="s">
        <v>84</v>
      </c>
      <c r="C55" s="1" t="s">
        <v>14</v>
      </c>
      <c r="D55" s="1" t="s">
        <v>15</v>
      </c>
      <c r="E55" s="1" t="s">
        <v>20</v>
      </c>
      <c r="F55" s="6" t="s">
        <v>18</v>
      </c>
      <c r="G55" s="6" t="s">
        <v>18</v>
      </c>
      <c r="H55" s="8">
        <f>5.8*1.163</f>
        <v>6.7454000000000001</v>
      </c>
      <c r="I55" s="1" t="s">
        <v>21</v>
      </c>
      <c r="J55" s="1" t="s">
        <v>62</v>
      </c>
    </row>
    <row r="56" spans="1:10" x14ac:dyDescent="0.45">
      <c r="A56" s="1" t="s">
        <v>57</v>
      </c>
      <c r="B56" s="1" t="s">
        <v>84</v>
      </c>
      <c r="C56" s="1" t="s">
        <v>14</v>
      </c>
      <c r="D56" s="1" t="s">
        <v>52</v>
      </c>
      <c r="E56" s="1" t="s">
        <v>20</v>
      </c>
      <c r="F56" s="6" t="s">
        <v>18</v>
      </c>
      <c r="G56" s="6" t="s">
        <v>18</v>
      </c>
      <c r="H56" s="8">
        <f>8.2*1.163</f>
        <v>9.5366</v>
      </c>
      <c r="I56" s="1" t="s">
        <v>21</v>
      </c>
      <c r="J56" s="1" t="s">
        <v>62</v>
      </c>
    </row>
    <row r="57" spans="1:10" x14ac:dyDescent="0.45">
      <c r="A57" s="1" t="s">
        <v>57</v>
      </c>
      <c r="B57" s="1" t="s">
        <v>76</v>
      </c>
      <c r="C57" s="1" t="s">
        <v>14</v>
      </c>
      <c r="D57" s="1" t="s">
        <v>77</v>
      </c>
      <c r="E57" s="1" t="s">
        <v>28</v>
      </c>
      <c r="F57" s="6" t="s">
        <v>18</v>
      </c>
      <c r="G57" s="6" t="s">
        <v>18</v>
      </c>
      <c r="H57" s="8">
        <f>9*1.163</f>
        <v>10.467000000000001</v>
      </c>
      <c r="I57" s="1" t="s">
        <v>21</v>
      </c>
      <c r="J57" s="1"/>
    </row>
    <row r="58" spans="1:10" x14ac:dyDescent="0.45">
      <c r="A58" s="1" t="s">
        <v>57</v>
      </c>
      <c r="B58" s="1" t="s">
        <v>76</v>
      </c>
      <c r="C58" s="1" t="s">
        <v>14</v>
      </c>
      <c r="D58" s="1" t="s">
        <v>78</v>
      </c>
      <c r="E58" s="1" t="s">
        <v>15</v>
      </c>
      <c r="F58" s="6" t="s">
        <v>18</v>
      </c>
      <c r="G58" s="6" t="s">
        <v>18</v>
      </c>
      <c r="H58" s="8">
        <f>7*1.163</f>
        <v>8.141</v>
      </c>
      <c r="I58" s="1" t="s">
        <v>21</v>
      </c>
      <c r="J58" s="1"/>
    </row>
    <row r="59" spans="1:10" x14ac:dyDescent="0.45">
      <c r="A59" s="1" t="s">
        <v>57</v>
      </c>
      <c r="B59" s="1" t="s">
        <v>76</v>
      </c>
      <c r="C59" s="1" t="s">
        <v>14</v>
      </c>
      <c r="D59" s="1" t="s">
        <v>77</v>
      </c>
      <c r="E59" s="1" t="s">
        <v>20</v>
      </c>
      <c r="F59" s="6" t="s">
        <v>18</v>
      </c>
      <c r="G59" s="6" t="s">
        <v>18</v>
      </c>
      <c r="H59" s="8">
        <f>5*1.163</f>
        <v>5.8150000000000004</v>
      </c>
      <c r="I59" s="1" t="s">
        <v>21</v>
      </c>
      <c r="J59" s="1"/>
    </row>
    <row r="60" spans="1:10" x14ac:dyDescent="0.45">
      <c r="A60" s="1" t="s">
        <v>57</v>
      </c>
      <c r="B60" s="1" t="s">
        <v>87</v>
      </c>
      <c r="C60" s="1" t="s">
        <v>7</v>
      </c>
      <c r="D60" s="1" t="s">
        <v>18</v>
      </c>
      <c r="E60" s="1" t="s">
        <v>18</v>
      </c>
      <c r="F60" s="6" t="s">
        <v>18</v>
      </c>
      <c r="G60" s="6" t="s">
        <v>18</v>
      </c>
      <c r="H60" s="8">
        <f>30*1.163</f>
        <v>34.89</v>
      </c>
      <c r="I60" s="1" t="s">
        <v>53</v>
      </c>
      <c r="J60" s="1"/>
    </row>
    <row r="61" spans="1:10" x14ac:dyDescent="0.45">
      <c r="A61" s="1" t="s">
        <v>57</v>
      </c>
      <c r="B61" s="1" t="s">
        <v>87</v>
      </c>
      <c r="C61" s="1" t="s">
        <v>7</v>
      </c>
      <c r="D61" s="1" t="s">
        <v>18</v>
      </c>
      <c r="E61" s="1" t="s">
        <v>18</v>
      </c>
      <c r="F61" s="6" t="s">
        <v>18</v>
      </c>
      <c r="G61" s="6" t="s">
        <v>18</v>
      </c>
      <c r="H61" s="8">
        <f>35*1.163</f>
        <v>40.704999999999998</v>
      </c>
      <c r="I61" s="1" t="s">
        <v>54</v>
      </c>
      <c r="J61" s="1"/>
    </row>
    <row r="62" spans="1:10" x14ac:dyDescent="0.45">
      <c r="A62" s="1" t="s">
        <v>57</v>
      </c>
      <c r="B62" s="1" t="s">
        <v>87</v>
      </c>
      <c r="C62" s="1" t="s">
        <v>7</v>
      </c>
      <c r="D62" s="1" t="s">
        <v>18</v>
      </c>
      <c r="E62" s="1" t="s">
        <v>18</v>
      </c>
      <c r="F62" s="6" t="s">
        <v>18</v>
      </c>
      <c r="G62" s="6" t="s">
        <v>18</v>
      </c>
      <c r="H62" s="8">
        <f>20*1.163</f>
        <v>23.26</v>
      </c>
      <c r="I62" s="1" t="s">
        <v>55</v>
      </c>
      <c r="J62" s="1"/>
    </row>
    <row r="63" spans="1:10" x14ac:dyDescent="0.45">
      <c r="A63" s="1" t="s">
        <v>57</v>
      </c>
      <c r="B63" s="1" t="s">
        <v>87</v>
      </c>
      <c r="C63" s="1" t="s">
        <v>7</v>
      </c>
      <c r="D63" s="1" t="s">
        <v>18</v>
      </c>
      <c r="E63" s="1" t="s">
        <v>18</v>
      </c>
      <c r="F63" s="6" t="s">
        <v>18</v>
      </c>
      <c r="G63" s="6" t="s">
        <v>18</v>
      </c>
      <c r="H63" s="8">
        <f>30*1.163</f>
        <v>34.89</v>
      </c>
      <c r="I63" s="1" t="s">
        <v>56</v>
      </c>
      <c r="J63" s="1"/>
    </row>
    <row r="64" spans="1:10" x14ac:dyDescent="0.45">
      <c r="A64" s="5" t="s">
        <v>71</v>
      </c>
      <c r="B64" s="5" t="s">
        <v>88</v>
      </c>
      <c r="C64" s="5" t="s">
        <v>64</v>
      </c>
      <c r="D64" s="1" t="s">
        <v>18</v>
      </c>
      <c r="E64" s="1" t="s">
        <v>18</v>
      </c>
      <c r="F64" s="6">
        <v>5.5</v>
      </c>
      <c r="G64" s="6">
        <v>7</v>
      </c>
      <c r="H64" s="6">
        <f>F64+G64</f>
        <v>12.5</v>
      </c>
      <c r="I64" s="5" t="s">
        <v>65</v>
      </c>
      <c r="J64" s="1"/>
    </row>
    <row r="65" spans="1:10" x14ac:dyDescent="0.45">
      <c r="A65" s="5" t="s">
        <v>71</v>
      </c>
      <c r="B65" s="5" t="s">
        <v>88</v>
      </c>
      <c r="C65" s="5" t="s">
        <v>64</v>
      </c>
      <c r="D65" s="1" t="s">
        <v>18</v>
      </c>
      <c r="E65" s="1" t="s">
        <v>18</v>
      </c>
      <c r="F65" s="6">
        <v>5</v>
      </c>
      <c r="G65" s="6">
        <v>7</v>
      </c>
      <c r="H65" s="6">
        <f t="shared" ref="H65:H69" si="0">F65+G65</f>
        <v>12</v>
      </c>
      <c r="I65" s="5" t="s">
        <v>66</v>
      </c>
      <c r="J65" s="1"/>
    </row>
    <row r="66" spans="1:10" x14ac:dyDescent="0.45">
      <c r="A66" s="5" t="s">
        <v>71</v>
      </c>
      <c r="B66" s="5" t="s">
        <v>88</v>
      </c>
      <c r="C66" s="5" t="s">
        <v>64</v>
      </c>
      <c r="D66" s="1" t="s">
        <v>18</v>
      </c>
      <c r="E66" s="1" t="s">
        <v>18</v>
      </c>
      <c r="F66" s="6">
        <v>4.5</v>
      </c>
      <c r="G66" s="6">
        <v>7</v>
      </c>
      <c r="H66" s="6">
        <f t="shared" si="0"/>
        <v>11.5</v>
      </c>
      <c r="I66" s="5" t="s">
        <v>67</v>
      </c>
      <c r="J66" s="1"/>
    </row>
    <row r="67" spans="1:10" x14ac:dyDescent="0.45">
      <c r="A67" s="5" t="s">
        <v>71</v>
      </c>
      <c r="B67" s="5" t="s">
        <v>88</v>
      </c>
      <c r="C67" s="5" t="s">
        <v>64</v>
      </c>
      <c r="D67" s="1" t="s">
        <v>18</v>
      </c>
      <c r="E67" s="1" t="s">
        <v>18</v>
      </c>
      <c r="F67" s="6">
        <v>5</v>
      </c>
      <c r="G67" s="6">
        <v>4</v>
      </c>
      <c r="H67" s="6">
        <f t="shared" si="0"/>
        <v>9</v>
      </c>
      <c r="I67" s="5" t="s">
        <v>68</v>
      </c>
      <c r="J67" s="1"/>
    </row>
    <row r="68" spans="1:10" x14ac:dyDescent="0.45">
      <c r="A68" s="5" t="s">
        <v>71</v>
      </c>
      <c r="B68" s="5" t="s">
        <v>88</v>
      </c>
      <c r="C68" s="5" t="s">
        <v>64</v>
      </c>
      <c r="D68" s="1" t="s">
        <v>18</v>
      </c>
      <c r="E68" s="1" t="s">
        <v>18</v>
      </c>
      <c r="F68" s="6">
        <v>4.5</v>
      </c>
      <c r="G68" s="6">
        <v>4</v>
      </c>
      <c r="H68" s="6">
        <f t="shared" si="0"/>
        <v>8.5</v>
      </c>
      <c r="I68" s="5" t="s">
        <v>69</v>
      </c>
      <c r="J68" s="1"/>
    </row>
    <row r="69" spans="1:10" x14ac:dyDescent="0.45">
      <c r="A69" s="5" t="s">
        <v>71</v>
      </c>
      <c r="B69" s="5" t="s">
        <v>88</v>
      </c>
      <c r="C69" s="5" t="s">
        <v>64</v>
      </c>
      <c r="D69" s="1" t="s">
        <v>18</v>
      </c>
      <c r="E69" s="1" t="s">
        <v>18</v>
      </c>
      <c r="F69" s="6">
        <v>4</v>
      </c>
      <c r="G69" s="6">
        <v>4</v>
      </c>
      <c r="H69" s="6">
        <f t="shared" si="0"/>
        <v>8</v>
      </c>
      <c r="I69" s="5" t="s">
        <v>70</v>
      </c>
      <c r="J69" s="1"/>
    </row>
    <row r="70" spans="1:10" x14ac:dyDescent="0.45">
      <c r="J70" s="4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9CC4-9E18-421A-9A50-DE1D7CFDB3EA}">
  <dimension ref="A1"/>
  <sheetViews>
    <sheetView workbookViewId="0">
      <selection activeCell="I20" sqref="I20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Odagiri</dc:creator>
  <cp:lastModifiedBy>佐藤誠</cp:lastModifiedBy>
  <dcterms:created xsi:type="dcterms:W3CDTF">2020-08-24T00:51:58Z</dcterms:created>
  <dcterms:modified xsi:type="dcterms:W3CDTF">2020-08-26T08:19:20Z</dcterms:modified>
</cp:coreProperties>
</file>