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Project/files/PSSMs Paper/Revision 2/"/>
    </mc:Choice>
  </mc:AlternateContent>
  <xr:revisionPtr revIDLastSave="0" documentId="13_ncr:1_{4D762888-20D3-D742-BC46-1D91B1EC797D}" xr6:coauthVersionLast="47" xr6:coauthVersionMax="47" xr10:uidLastSave="{00000000-0000-0000-0000-000000000000}"/>
  <bookViews>
    <workbookView xWindow="220" yWindow="500" windowWidth="27640" windowHeight="16060" xr2:uid="{8FCB986A-DF74-0F46-B71A-35A8BD85E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" l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3" i="1"/>
  <c r="U24" i="1"/>
  <c r="U25" i="1"/>
  <c r="U28" i="1"/>
  <c r="U29" i="1"/>
  <c r="U30" i="1"/>
  <c r="U31" i="1"/>
  <c r="U32" i="1"/>
  <c r="U33" i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R20" i="1"/>
  <c r="V20" i="1" s="1"/>
  <c r="R23" i="1"/>
  <c r="V23" i="1" s="1"/>
  <c r="R24" i="1"/>
  <c r="V24" i="1" s="1"/>
  <c r="R25" i="1"/>
  <c r="V25" i="1" s="1"/>
  <c r="R28" i="1"/>
  <c r="V28" i="1" s="1"/>
  <c r="R29" i="1"/>
  <c r="V29" i="1" s="1"/>
  <c r="R30" i="1"/>
  <c r="V30" i="1" s="1"/>
  <c r="R31" i="1"/>
  <c r="R32" i="1"/>
  <c r="R33" i="1"/>
  <c r="V33" i="1" s="1"/>
  <c r="R3" i="1"/>
  <c r="V3" i="1" s="1"/>
</calcChain>
</file>

<file path=xl/sharedStrings.xml><?xml version="1.0" encoding="utf-8"?>
<sst xmlns="http://schemas.openxmlformats.org/spreadsheetml/2006/main" count="59" uniqueCount="59">
  <si>
    <t>Nup</t>
  </si>
  <si>
    <t>Nf (non-trimmed)</t>
  </si>
  <si>
    <t>Nf (trimmed)</t>
  </si>
  <si>
    <t>PSSM TP</t>
  </si>
  <si>
    <t>PSSM FN</t>
  </si>
  <si>
    <t>FNR-PSSM</t>
  </si>
  <si>
    <t>NUP-HMM TP</t>
  </si>
  <si>
    <t>NUP-HMM FN</t>
  </si>
  <si>
    <t>aaas</t>
  </si>
  <si>
    <t>centrin2</t>
  </si>
  <si>
    <t>elys</t>
  </si>
  <si>
    <t>gle1</t>
  </si>
  <si>
    <t>gp210</t>
  </si>
  <si>
    <t>krh2</t>
  </si>
  <si>
    <t>mtor</t>
  </si>
  <si>
    <t>mug31</t>
  </si>
  <si>
    <t>ndc1</t>
  </si>
  <si>
    <t>nup107</t>
  </si>
  <si>
    <t>nup133</t>
  </si>
  <si>
    <t>nup153</t>
  </si>
  <si>
    <t>nup154</t>
  </si>
  <si>
    <t>nup160</t>
  </si>
  <si>
    <t>nup188</t>
  </si>
  <si>
    <t>nup205</t>
  </si>
  <si>
    <t>nup214</t>
  </si>
  <si>
    <t>nup2l1</t>
  </si>
  <si>
    <t>nup358</t>
  </si>
  <si>
    <t>nup37</t>
  </si>
  <si>
    <t>nup43</t>
  </si>
  <si>
    <t>nup50</t>
  </si>
  <si>
    <t>nup53</t>
  </si>
  <si>
    <t>nup54</t>
  </si>
  <si>
    <t>nup58</t>
  </si>
  <si>
    <t>nup60</t>
  </si>
  <si>
    <t>nup62</t>
  </si>
  <si>
    <t>nup75</t>
  </si>
  <si>
    <t>nup88</t>
  </si>
  <si>
    <t>nup93</t>
  </si>
  <si>
    <t>nup96</t>
  </si>
  <si>
    <t>pom121</t>
  </si>
  <si>
    <t>pom152</t>
  </si>
  <si>
    <t>rae1</t>
  </si>
  <si>
    <t>sec13</t>
  </si>
  <si>
    <t>seh1</t>
  </si>
  <si>
    <t>Nf = effective number of sequences</t>
  </si>
  <si>
    <t>FNR-NUP-HMM</t>
  </si>
  <si>
    <t>NUP-PSSM &amp; NUP-HMM Profiles - Number of sequences</t>
  </si>
  <si>
    <t>PFAM-HMM - Number of sequences</t>
  </si>
  <si>
    <t>PFAM-HMM Alignment Length</t>
  </si>
  <si>
    <t>PFAM-HMM TP</t>
  </si>
  <si>
    <t>PFAM-HMM FN</t>
  </si>
  <si>
    <t>NUP-HMM Alignment Length</t>
  </si>
  <si>
    <t>PSSM Alignment Length</t>
  </si>
  <si>
    <t>FNR-PFAM-HMM</t>
  </si>
  <si>
    <t>Delta FNR  PSSM - NUP-HMM</t>
  </si>
  <si>
    <t>Delta FNR  PSSM - PFAM-HMM</t>
  </si>
  <si>
    <t>Normalized Delta Length PSSM - NUP-HMM</t>
  </si>
  <si>
    <t>Normalized Delta Length PSSM - PFAM-HMM</t>
  </si>
  <si>
    <t>Trimmed Alignment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</si>
</sst>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03E7-8107-5C43-A777-28F7CE2D4096}">
  <dimension ref="A1:V40"/>
  <sheetViews>
    <sheetView tabSelected="1" zoomScale="75" workbookViewId="0">
      <selection activeCell="F2" sqref="F2"/>
    </sheetView>
  </sheetViews>
  <sheetFormatPr baseColWidth="10" defaultRowHeight="16" x14ac:dyDescent="0.2"/>
  <cols>
    <col min="2" max="2" width="9.5" customWidth="1"/>
    <col min="3" max="3" width="11.5" customWidth="1"/>
    <col min="4" max="4" width="11.33203125" customWidth="1"/>
    <col min="5" max="5" width="9" customWidth="1"/>
    <col min="6" max="6" width="9.6640625" customWidth="1"/>
    <col min="7" max="7" width="10.1640625" customWidth="1"/>
    <col min="10" max="10" width="8.6640625" bestFit="1" customWidth="1"/>
    <col min="11" max="11" width="8.83203125" bestFit="1" customWidth="1"/>
    <col min="12" max="12" width="10" customWidth="1"/>
    <col min="13" max="13" width="7.33203125" customWidth="1"/>
    <col min="14" max="14" width="6.33203125" customWidth="1"/>
    <col min="15" max="15" width="8.33203125" customWidth="1"/>
    <col min="16" max="16" width="7.6640625" customWidth="1"/>
    <col min="17" max="17" width="8.1640625" customWidth="1"/>
    <col min="22" max="22" width="9.5" customWidth="1"/>
  </cols>
  <sheetData>
    <row r="1" spans="1:22" ht="102" x14ac:dyDescent="0.2">
      <c r="A1" s="1" t="s">
        <v>0</v>
      </c>
      <c r="B1" s="1" t="s">
        <v>52</v>
      </c>
      <c r="C1" s="1" t="s">
        <v>51</v>
      </c>
      <c r="D1" s="1" t="s">
        <v>46</v>
      </c>
      <c r="E1" s="1" t="s">
        <v>1</v>
      </c>
      <c r="F1" s="1" t="s">
        <v>58</v>
      </c>
      <c r="G1" s="1" t="s">
        <v>2</v>
      </c>
      <c r="H1" s="1" t="s">
        <v>48</v>
      </c>
      <c r="I1" s="1" t="s">
        <v>47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45</v>
      </c>
      <c r="P1" s="1" t="s">
        <v>49</v>
      </c>
      <c r="Q1" s="1" t="s">
        <v>50</v>
      </c>
      <c r="R1" s="1" t="s">
        <v>53</v>
      </c>
      <c r="S1" s="1" t="s">
        <v>56</v>
      </c>
      <c r="T1" s="1" t="s">
        <v>54</v>
      </c>
      <c r="U1" s="1" t="s">
        <v>57</v>
      </c>
      <c r="V1" s="1" t="s">
        <v>55</v>
      </c>
    </row>
    <row r="2" spans="1:22" x14ac:dyDescent="0.2">
      <c r="A2" t="s">
        <v>8</v>
      </c>
      <c r="B2">
        <v>546</v>
      </c>
      <c r="C2">
        <v>484</v>
      </c>
      <c r="D2">
        <v>373</v>
      </c>
      <c r="E2">
        <v>5.1384600000000002</v>
      </c>
      <c r="F2">
        <v>513</v>
      </c>
      <c r="G2">
        <v>5.3956</v>
      </c>
      <c r="J2">
        <v>9</v>
      </c>
      <c r="K2">
        <v>0</v>
      </c>
      <c r="L2">
        <v>0</v>
      </c>
      <c r="M2">
        <v>8</v>
      </c>
      <c r="N2">
        <v>1</v>
      </c>
      <c r="O2">
        <v>0.1111111111111111</v>
      </c>
      <c r="S2">
        <v>0.11355311355311355</v>
      </c>
      <c r="T2">
        <v>-0.1111111111111111</v>
      </c>
    </row>
    <row r="3" spans="1:22" x14ac:dyDescent="0.2">
      <c r="A3" t="s">
        <v>9</v>
      </c>
      <c r="B3">
        <v>172</v>
      </c>
      <c r="C3">
        <v>172</v>
      </c>
      <c r="D3">
        <v>140</v>
      </c>
      <c r="E3">
        <v>0.54670300000000005</v>
      </c>
      <c r="F3">
        <v>172</v>
      </c>
      <c r="G3">
        <v>0.54670300000000005</v>
      </c>
      <c r="H3">
        <v>71</v>
      </c>
      <c r="I3">
        <v>98</v>
      </c>
      <c r="J3">
        <v>8</v>
      </c>
      <c r="K3">
        <v>0</v>
      </c>
      <c r="L3">
        <v>0</v>
      </c>
      <c r="M3">
        <v>8</v>
      </c>
      <c r="N3">
        <v>0</v>
      </c>
      <c r="O3">
        <v>0</v>
      </c>
      <c r="P3">
        <v>1</v>
      </c>
      <c r="Q3">
        <v>7</v>
      </c>
      <c r="R3">
        <f>Q3/SUM(P3:Q3)</f>
        <v>0.875</v>
      </c>
      <c r="S3">
        <v>0</v>
      </c>
      <c r="T3">
        <v>0</v>
      </c>
      <c r="U3">
        <f>(B3-H3)/B3</f>
        <v>0.58720930232558144</v>
      </c>
      <c r="V3">
        <f>L3-R3</f>
        <v>-0.875</v>
      </c>
    </row>
    <row r="4" spans="1:22" x14ac:dyDescent="0.2">
      <c r="A4" t="s">
        <v>10</v>
      </c>
      <c r="B4">
        <v>2266</v>
      </c>
      <c r="C4">
        <v>2235</v>
      </c>
      <c r="D4">
        <v>372</v>
      </c>
      <c r="E4">
        <v>2.8158400000000001</v>
      </c>
      <c r="F4">
        <v>2262</v>
      </c>
      <c r="G4">
        <v>2.8409800000000001</v>
      </c>
      <c r="H4">
        <v>220</v>
      </c>
      <c r="I4">
        <v>115</v>
      </c>
      <c r="J4">
        <v>7</v>
      </c>
      <c r="K4">
        <v>1</v>
      </c>
      <c r="L4">
        <v>0.125</v>
      </c>
      <c r="M4">
        <v>8</v>
      </c>
      <c r="N4">
        <v>0</v>
      </c>
      <c r="O4">
        <v>0</v>
      </c>
      <c r="P4">
        <v>7</v>
      </c>
      <c r="Q4">
        <v>1</v>
      </c>
      <c r="R4">
        <f t="shared" ref="R4:R33" si="0">Q4/SUM(P4:Q4)</f>
        <v>0.125</v>
      </c>
      <c r="S4">
        <v>1.3680494263018535E-2</v>
      </c>
      <c r="T4">
        <v>0.125</v>
      </c>
      <c r="U4">
        <f>(B4-H4)/B4</f>
        <v>0.90291262135922334</v>
      </c>
      <c r="V4">
        <f>L4-R4</f>
        <v>0</v>
      </c>
    </row>
    <row r="5" spans="1:22" x14ac:dyDescent="0.2">
      <c r="A5" t="s">
        <v>11</v>
      </c>
      <c r="B5">
        <v>677</v>
      </c>
      <c r="C5">
        <v>549</v>
      </c>
      <c r="D5">
        <v>516</v>
      </c>
      <c r="E5">
        <v>9.7927</v>
      </c>
      <c r="F5">
        <v>635</v>
      </c>
      <c r="G5">
        <v>10.1548</v>
      </c>
      <c r="H5">
        <v>250</v>
      </c>
      <c r="I5">
        <v>87</v>
      </c>
      <c r="J5">
        <v>11</v>
      </c>
      <c r="K5">
        <v>0</v>
      </c>
      <c r="L5">
        <v>0</v>
      </c>
      <c r="M5">
        <v>11</v>
      </c>
      <c r="N5">
        <v>0</v>
      </c>
      <c r="O5">
        <v>0</v>
      </c>
      <c r="P5">
        <v>11</v>
      </c>
      <c r="Q5">
        <v>0</v>
      </c>
      <c r="R5">
        <f t="shared" si="0"/>
        <v>0</v>
      </c>
      <c r="S5">
        <v>0.18906942392909898</v>
      </c>
      <c r="T5">
        <v>0</v>
      </c>
      <c r="U5">
        <f>(B5-H5)/B5</f>
        <v>0.63072378138847862</v>
      </c>
      <c r="V5">
        <f>L5-R5</f>
        <v>0</v>
      </c>
    </row>
    <row r="6" spans="1:22" x14ac:dyDescent="0.2">
      <c r="A6" t="s">
        <v>12</v>
      </c>
      <c r="B6">
        <v>1876</v>
      </c>
      <c r="C6">
        <v>1831</v>
      </c>
      <c r="D6">
        <v>631</v>
      </c>
      <c r="E6">
        <v>4.1228600000000002</v>
      </c>
      <c r="F6">
        <v>1798</v>
      </c>
      <c r="G6">
        <v>4.2769000000000004</v>
      </c>
      <c r="H6">
        <v>79</v>
      </c>
      <c r="I6">
        <v>15</v>
      </c>
      <c r="J6">
        <v>8</v>
      </c>
      <c r="K6">
        <v>2</v>
      </c>
      <c r="L6">
        <v>0.2</v>
      </c>
      <c r="M6">
        <v>8</v>
      </c>
      <c r="N6">
        <v>2</v>
      </c>
      <c r="O6">
        <v>0.2</v>
      </c>
      <c r="P6">
        <v>8</v>
      </c>
      <c r="Q6">
        <v>2</v>
      </c>
      <c r="R6">
        <f t="shared" si="0"/>
        <v>0.2</v>
      </c>
      <c r="S6">
        <v>2.3987206823027719E-2</v>
      </c>
      <c r="T6">
        <v>0</v>
      </c>
      <c r="U6">
        <f>(B6-H6)/B6</f>
        <v>0.95788912579957353</v>
      </c>
      <c r="V6">
        <f>L6-R6</f>
        <v>0</v>
      </c>
    </row>
    <row r="7" spans="1:22" x14ac:dyDescent="0.2">
      <c r="A7" t="s">
        <v>13</v>
      </c>
      <c r="B7">
        <v>276</v>
      </c>
      <c r="C7">
        <v>247</v>
      </c>
      <c r="D7">
        <v>547</v>
      </c>
      <c r="E7">
        <v>12.590999999999999</v>
      </c>
      <c r="F7">
        <v>243</v>
      </c>
      <c r="G7">
        <v>13.6495</v>
      </c>
      <c r="H7">
        <v>241</v>
      </c>
      <c r="I7">
        <v>26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10</v>
      </c>
      <c r="Q7">
        <v>0</v>
      </c>
      <c r="R7">
        <f t="shared" si="0"/>
        <v>0</v>
      </c>
      <c r="S7">
        <v>0.10507246376811594</v>
      </c>
      <c r="T7">
        <v>0</v>
      </c>
      <c r="U7">
        <f>(B7-H7)/B7</f>
        <v>0.12681159420289856</v>
      </c>
      <c r="V7">
        <f>L7-R7</f>
        <v>0</v>
      </c>
    </row>
    <row r="8" spans="1:22" x14ac:dyDescent="0.2">
      <c r="A8" t="s">
        <v>14</v>
      </c>
      <c r="B8">
        <v>2346</v>
      </c>
      <c r="C8">
        <v>2255</v>
      </c>
      <c r="D8">
        <v>462</v>
      </c>
      <c r="E8">
        <v>3.3970500000000001</v>
      </c>
      <c r="F8">
        <v>2233</v>
      </c>
      <c r="G8">
        <v>3.4708199999999998</v>
      </c>
      <c r="H8">
        <v>129</v>
      </c>
      <c r="I8">
        <v>133</v>
      </c>
      <c r="J8">
        <v>12</v>
      </c>
      <c r="K8">
        <v>1</v>
      </c>
      <c r="L8">
        <v>7.6923076923076927E-2</v>
      </c>
      <c r="M8">
        <v>12</v>
      </c>
      <c r="N8">
        <v>1</v>
      </c>
      <c r="O8">
        <v>7.6923076923076927E-2</v>
      </c>
      <c r="P8">
        <v>12</v>
      </c>
      <c r="Q8">
        <v>1</v>
      </c>
      <c r="R8">
        <f t="shared" si="0"/>
        <v>7.6923076923076927E-2</v>
      </c>
      <c r="S8">
        <v>3.8789428815004259E-2</v>
      </c>
      <c r="T8">
        <v>0</v>
      </c>
      <c r="U8">
        <f>(B8-H8)/B8</f>
        <v>0.94501278772378516</v>
      </c>
      <c r="V8">
        <f>L8-R8</f>
        <v>0</v>
      </c>
    </row>
    <row r="9" spans="1:22" x14ac:dyDescent="0.2">
      <c r="A9" t="s">
        <v>15</v>
      </c>
      <c r="B9">
        <v>229</v>
      </c>
      <c r="C9">
        <v>199</v>
      </c>
      <c r="D9">
        <v>207</v>
      </c>
      <c r="E9">
        <v>7.7410100000000002</v>
      </c>
      <c r="F9">
        <v>155</v>
      </c>
      <c r="G9">
        <v>9.89039</v>
      </c>
      <c r="H9">
        <v>130</v>
      </c>
      <c r="I9">
        <v>25</v>
      </c>
      <c r="J9">
        <v>3</v>
      </c>
      <c r="K9">
        <v>0</v>
      </c>
      <c r="L9">
        <v>0</v>
      </c>
      <c r="M9">
        <v>3</v>
      </c>
      <c r="N9">
        <v>0</v>
      </c>
      <c r="O9">
        <v>0</v>
      </c>
      <c r="P9">
        <v>3</v>
      </c>
      <c r="Q9">
        <v>0</v>
      </c>
      <c r="R9">
        <f t="shared" si="0"/>
        <v>0</v>
      </c>
      <c r="S9">
        <v>0.13100436681222707</v>
      </c>
      <c r="T9">
        <v>0</v>
      </c>
      <c r="U9">
        <f>(B9-H9)/B9</f>
        <v>0.43231441048034935</v>
      </c>
      <c r="V9">
        <f>L9-R9</f>
        <v>0</v>
      </c>
    </row>
    <row r="10" spans="1:22" x14ac:dyDescent="0.2">
      <c r="A10" t="s">
        <v>16</v>
      </c>
      <c r="B10">
        <v>578</v>
      </c>
      <c r="C10">
        <v>572</v>
      </c>
      <c r="D10">
        <v>649</v>
      </c>
      <c r="E10">
        <v>11.933999999999999</v>
      </c>
      <c r="F10">
        <v>572</v>
      </c>
      <c r="G10">
        <v>11.987399999999999</v>
      </c>
      <c r="H10">
        <v>599</v>
      </c>
      <c r="I10">
        <v>127</v>
      </c>
      <c r="J10">
        <v>12</v>
      </c>
      <c r="K10">
        <v>0</v>
      </c>
      <c r="L10">
        <v>0</v>
      </c>
      <c r="M10">
        <v>12</v>
      </c>
      <c r="N10">
        <v>0</v>
      </c>
      <c r="O10">
        <v>0</v>
      </c>
      <c r="P10">
        <v>12</v>
      </c>
      <c r="Q10">
        <v>0</v>
      </c>
      <c r="R10">
        <f t="shared" si="0"/>
        <v>0</v>
      </c>
      <c r="S10">
        <v>1.0380622837370242E-2</v>
      </c>
      <c r="T10">
        <v>0</v>
      </c>
      <c r="U10">
        <f>(B10-H10)/B10</f>
        <v>-3.6332179930795849E-2</v>
      </c>
      <c r="V10">
        <f>L10-R10</f>
        <v>0</v>
      </c>
    </row>
    <row r="11" spans="1:22" x14ac:dyDescent="0.2">
      <c r="A11" t="s">
        <v>17</v>
      </c>
      <c r="B11">
        <v>845</v>
      </c>
      <c r="C11">
        <v>815</v>
      </c>
      <c r="D11">
        <v>697</v>
      </c>
      <c r="E11">
        <v>10.1515</v>
      </c>
      <c r="F11">
        <v>822</v>
      </c>
      <c r="G11">
        <v>10.3422</v>
      </c>
      <c r="H11">
        <v>693</v>
      </c>
      <c r="I11">
        <v>115</v>
      </c>
      <c r="J11">
        <v>15</v>
      </c>
      <c r="K11">
        <v>0</v>
      </c>
      <c r="L11">
        <v>0</v>
      </c>
      <c r="M11">
        <v>13</v>
      </c>
      <c r="N11">
        <v>2</v>
      </c>
      <c r="O11">
        <v>0.13333333333333333</v>
      </c>
      <c r="P11">
        <v>15</v>
      </c>
      <c r="Q11">
        <v>0</v>
      </c>
      <c r="R11">
        <f t="shared" si="0"/>
        <v>0</v>
      </c>
      <c r="S11">
        <v>3.5502958579881658E-2</v>
      </c>
      <c r="T11">
        <v>-0.13333333333333333</v>
      </c>
      <c r="U11">
        <f>(B11-H11)/B11</f>
        <v>0.17988165680473372</v>
      </c>
      <c r="V11">
        <f>L11-R11</f>
        <v>0</v>
      </c>
    </row>
    <row r="12" spans="1:22" x14ac:dyDescent="0.2">
      <c r="A12" t="s">
        <v>18</v>
      </c>
      <c r="B12">
        <v>1200</v>
      </c>
      <c r="C12">
        <v>1154</v>
      </c>
      <c r="D12">
        <v>611</v>
      </c>
      <c r="E12">
        <v>8.0974799999999991</v>
      </c>
      <c r="F12">
        <v>1161</v>
      </c>
      <c r="G12">
        <v>8.2190100000000008</v>
      </c>
      <c r="H12">
        <v>434</v>
      </c>
      <c r="I12">
        <v>53</v>
      </c>
      <c r="J12">
        <v>12</v>
      </c>
      <c r="K12">
        <v>2</v>
      </c>
      <c r="L12">
        <v>0.14285714285714285</v>
      </c>
      <c r="M12">
        <v>13</v>
      </c>
      <c r="N12">
        <v>1</v>
      </c>
      <c r="O12">
        <v>7.1428571428571425E-2</v>
      </c>
      <c r="P12">
        <v>2</v>
      </c>
      <c r="Q12">
        <v>12</v>
      </c>
      <c r="R12">
        <f t="shared" si="0"/>
        <v>0.8571428571428571</v>
      </c>
      <c r="S12">
        <v>3.833333333333333E-2</v>
      </c>
      <c r="T12">
        <v>7.1428571428571425E-2</v>
      </c>
      <c r="U12">
        <f>(B12-H12)/B12</f>
        <v>0.63833333333333331</v>
      </c>
      <c r="V12">
        <f>L12-R12</f>
        <v>-0.71428571428571419</v>
      </c>
    </row>
    <row r="13" spans="1:22" x14ac:dyDescent="0.2">
      <c r="A13" t="s">
        <v>19</v>
      </c>
      <c r="B13">
        <v>1883</v>
      </c>
      <c r="C13">
        <v>1495</v>
      </c>
      <c r="D13">
        <v>398</v>
      </c>
      <c r="E13">
        <v>2.8036799999999999</v>
      </c>
      <c r="F13">
        <v>1430</v>
      </c>
      <c r="G13">
        <v>3.7981600000000002</v>
      </c>
      <c r="H13">
        <v>509</v>
      </c>
      <c r="I13">
        <v>11</v>
      </c>
      <c r="J13">
        <v>7</v>
      </c>
      <c r="K13">
        <v>3</v>
      </c>
      <c r="L13">
        <v>0.3</v>
      </c>
      <c r="M13">
        <v>6</v>
      </c>
      <c r="N13">
        <v>4</v>
      </c>
      <c r="O13">
        <v>0.4</v>
      </c>
      <c r="P13">
        <v>6</v>
      </c>
      <c r="Q13">
        <v>4</v>
      </c>
      <c r="R13">
        <f t="shared" si="0"/>
        <v>0.4</v>
      </c>
      <c r="S13">
        <v>0.20605416887944769</v>
      </c>
      <c r="T13">
        <v>-0.10000000000000003</v>
      </c>
      <c r="U13">
        <f>(B13-H13)/B13</f>
        <v>0.72968667020711631</v>
      </c>
      <c r="V13">
        <f>L13-R13</f>
        <v>-0.10000000000000003</v>
      </c>
    </row>
    <row r="14" spans="1:22" x14ac:dyDescent="0.2">
      <c r="A14" t="s">
        <v>20</v>
      </c>
      <c r="B14">
        <v>1365</v>
      </c>
      <c r="C14">
        <v>1356</v>
      </c>
      <c r="D14">
        <v>520</v>
      </c>
      <c r="E14">
        <v>4.7069599999999996</v>
      </c>
      <c r="F14">
        <v>1330</v>
      </c>
      <c r="G14">
        <v>4.7656400000000003</v>
      </c>
      <c r="H14">
        <v>596</v>
      </c>
      <c r="I14">
        <v>64</v>
      </c>
      <c r="J14">
        <v>15</v>
      </c>
      <c r="K14">
        <v>0</v>
      </c>
      <c r="L14">
        <v>0</v>
      </c>
      <c r="M14">
        <v>15</v>
      </c>
      <c r="N14">
        <v>0</v>
      </c>
      <c r="O14">
        <v>0</v>
      </c>
      <c r="P14">
        <v>3</v>
      </c>
      <c r="Q14">
        <v>12</v>
      </c>
      <c r="R14">
        <f t="shared" si="0"/>
        <v>0.8</v>
      </c>
      <c r="S14">
        <v>6.5934065934065934E-3</v>
      </c>
      <c r="T14">
        <v>0</v>
      </c>
      <c r="U14">
        <f>(B14-H14)/B14</f>
        <v>0.56336996336996337</v>
      </c>
      <c r="V14">
        <f>L14-R14</f>
        <v>-0.8</v>
      </c>
    </row>
    <row r="15" spans="1:22" x14ac:dyDescent="0.2">
      <c r="A15" t="s">
        <v>21</v>
      </c>
      <c r="B15">
        <v>1411</v>
      </c>
      <c r="C15">
        <v>1361</v>
      </c>
      <c r="D15">
        <v>602</v>
      </c>
      <c r="E15">
        <v>7.1273400000000002</v>
      </c>
      <c r="F15">
        <v>1382</v>
      </c>
      <c r="G15">
        <v>7.2351900000000002</v>
      </c>
      <c r="H15">
        <v>535</v>
      </c>
      <c r="I15">
        <v>20</v>
      </c>
      <c r="J15">
        <v>14</v>
      </c>
      <c r="K15">
        <v>0</v>
      </c>
      <c r="L15">
        <v>0</v>
      </c>
      <c r="M15">
        <v>13</v>
      </c>
      <c r="N15">
        <v>1</v>
      </c>
      <c r="O15">
        <v>7.1428571428571425E-2</v>
      </c>
      <c r="P15">
        <v>12</v>
      </c>
      <c r="Q15">
        <v>2</v>
      </c>
      <c r="R15">
        <f t="shared" si="0"/>
        <v>0.14285714285714285</v>
      </c>
      <c r="S15">
        <v>3.543586109142452E-2</v>
      </c>
      <c r="T15">
        <v>-7.1428571428571425E-2</v>
      </c>
      <c r="U15">
        <f>(B15-H15)/B15</f>
        <v>0.62083628632175758</v>
      </c>
      <c r="V15">
        <f>L15-R15</f>
        <v>-0.14285714285714285</v>
      </c>
    </row>
    <row r="16" spans="1:22" x14ac:dyDescent="0.2">
      <c r="A16" t="s">
        <v>22</v>
      </c>
      <c r="B16">
        <v>1749</v>
      </c>
      <c r="C16">
        <v>1699</v>
      </c>
      <c r="D16">
        <v>290</v>
      </c>
      <c r="E16">
        <v>1.48593</v>
      </c>
      <c r="F16">
        <v>1746</v>
      </c>
      <c r="G16">
        <v>1.4828600000000001</v>
      </c>
      <c r="H16">
        <v>925</v>
      </c>
      <c r="I16">
        <v>31</v>
      </c>
      <c r="J16">
        <v>12</v>
      </c>
      <c r="K16">
        <v>1</v>
      </c>
      <c r="L16">
        <v>7.6923076923076927E-2</v>
      </c>
      <c r="M16">
        <v>13</v>
      </c>
      <c r="N16">
        <v>0</v>
      </c>
      <c r="O16">
        <v>0</v>
      </c>
      <c r="P16">
        <v>12</v>
      </c>
      <c r="Q16">
        <v>1</v>
      </c>
      <c r="R16">
        <f t="shared" si="0"/>
        <v>7.6923076923076927E-2</v>
      </c>
      <c r="S16">
        <v>2.8587764436821039E-2</v>
      </c>
      <c r="T16">
        <v>7.6923076923076927E-2</v>
      </c>
      <c r="U16">
        <f>(B16-H16)/B16</f>
        <v>0.47112635791881075</v>
      </c>
      <c r="V16">
        <f>L16-R16</f>
        <v>0</v>
      </c>
    </row>
    <row r="17" spans="1:22" x14ac:dyDescent="0.2">
      <c r="A17" t="s">
        <v>23</v>
      </c>
      <c r="B17">
        <v>2090</v>
      </c>
      <c r="C17">
        <v>1993</v>
      </c>
      <c r="D17">
        <v>545</v>
      </c>
      <c r="E17">
        <v>4.4057199999999996</v>
      </c>
      <c r="F17">
        <v>1922</v>
      </c>
      <c r="G17">
        <v>4.6046800000000001</v>
      </c>
      <c r="H17">
        <v>1652</v>
      </c>
      <c r="I17">
        <v>65</v>
      </c>
      <c r="J17">
        <v>14</v>
      </c>
      <c r="K17">
        <v>0</v>
      </c>
      <c r="L17">
        <v>0</v>
      </c>
      <c r="M17">
        <v>14</v>
      </c>
      <c r="N17">
        <v>0</v>
      </c>
      <c r="O17">
        <v>0</v>
      </c>
      <c r="P17">
        <v>13</v>
      </c>
      <c r="Q17">
        <v>1</v>
      </c>
      <c r="R17">
        <f t="shared" si="0"/>
        <v>7.1428571428571425E-2</v>
      </c>
      <c r="S17">
        <v>4.6411483253588515E-2</v>
      </c>
      <c r="T17">
        <v>0</v>
      </c>
      <c r="U17">
        <f>(B17-H17)/B17</f>
        <v>0.20956937799043063</v>
      </c>
      <c r="V17">
        <f>L17-R17</f>
        <v>-7.1428571428571425E-2</v>
      </c>
    </row>
    <row r="18" spans="1:22" x14ac:dyDescent="0.2">
      <c r="A18" t="s">
        <v>24</v>
      </c>
      <c r="B18">
        <v>1711</v>
      </c>
      <c r="C18">
        <v>1694</v>
      </c>
      <c r="D18">
        <v>656</v>
      </c>
      <c r="E18">
        <v>7.3220299999999998</v>
      </c>
      <c r="F18">
        <v>1687</v>
      </c>
      <c r="G18">
        <v>7.4016700000000002</v>
      </c>
      <c r="H18">
        <v>359</v>
      </c>
      <c r="I18">
        <v>7</v>
      </c>
      <c r="J18">
        <v>12</v>
      </c>
      <c r="K18">
        <v>2</v>
      </c>
      <c r="L18">
        <v>0.14285714285714285</v>
      </c>
      <c r="M18">
        <v>12</v>
      </c>
      <c r="N18">
        <v>2</v>
      </c>
      <c r="O18">
        <v>0.14285714285714285</v>
      </c>
      <c r="P18">
        <v>6</v>
      </c>
      <c r="Q18">
        <v>8</v>
      </c>
      <c r="R18">
        <f t="shared" si="0"/>
        <v>0.5714285714285714</v>
      </c>
      <c r="S18">
        <v>9.9357101110461726E-3</v>
      </c>
      <c r="T18">
        <v>0</v>
      </c>
      <c r="U18">
        <f>(B18-H18)/B18</f>
        <v>0.79018118059614262</v>
      </c>
      <c r="V18">
        <f>L18-R18</f>
        <v>-0.42857142857142855</v>
      </c>
    </row>
    <row r="19" spans="1:22" x14ac:dyDescent="0.2">
      <c r="A19" t="s">
        <v>25</v>
      </c>
      <c r="B19">
        <v>423</v>
      </c>
      <c r="C19">
        <v>421</v>
      </c>
      <c r="D19">
        <v>288</v>
      </c>
      <c r="E19">
        <v>6.38171</v>
      </c>
      <c r="F19">
        <v>423</v>
      </c>
      <c r="G19">
        <v>6.38171</v>
      </c>
      <c r="J19">
        <v>7</v>
      </c>
      <c r="K19">
        <v>3</v>
      </c>
      <c r="L19">
        <v>0.3</v>
      </c>
      <c r="M19">
        <v>6</v>
      </c>
      <c r="N19">
        <v>4</v>
      </c>
      <c r="O19">
        <v>0.4</v>
      </c>
      <c r="S19">
        <v>4.7281323877068557E-3</v>
      </c>
      <c r="T19">
        <v>-0.10000000000000003</v>
      </c>
    </row>
    <row r="20" spans="1:22" x14ac:dyDescent="0.2">
      <c r="A20" t="s">
        <v>26</v>
      </c>
      <c r="B20">
        <v>2695</v>
      </c>
      <c r="C20">
        <v>2620</v>
      </c>
      <c r="D20">
        <v>436</v>
      </c>
      <c r="E20">
        <v>2.6190899999999999</v>
      </c>
      <c r="F20">
        <v>2378</v>
      </c>
      <c r="G20">
        <v>2.88009</v>
      </c>
      <c r="H20">
        <v>122</v>
      </c>
      <c r="I20">
        <v>8</v>
      </c>
      <c r="J20">
        <v>7</v>
      </c>
      <c r="K20">
        <v>0</v>
      </c>
      <c r="L20">
        <v>0</v>
      </c>
      <c r="M20">
        <v>7</v>
      </c>
      <c r="N20">
        <v>0</v>
      </c>
      <c r="O20">
        <v>0</v>
      </c>
      <c r="P20">
        <v>6</v>
      </c>
      <c r="Q20">
        <v>1</v>
      </c>
      <c r="R20">
        <f t="shared" si="0"/>
        <v>0.14285714285714285</v>
      </c>
      <c r="S20">
        <v>2.7829313543599257E-2</v>
      </c>
      <c r="T20">
        <v>0</v>
      </c>
      <c r="U20">
        <f>(B20-H20)/B20</f>
        <v>0.95473098330241191</v>
      </c>
      <c r="V20">
        <f>L20-R20</f>
        <v>-0.14285714285714285</v>
      </c>
    </row>
    <row r="21" spans="1:22" x14ac:dyDescent="0.2">
      <c r="A21" t="s">
        <v>27</v>
      </c>
      <c r="B21">
        <v>320</v>
      </c>
      <c r="C21">
        <v>314</v>
      </c>
      <c r="D21">
        <v>307</v>
      </c>
      <c r="E21">
        <v>3.3130000000000002</v>
      </c>
      <c r="F21">
        <v>314</v>
      </c>
      <c r="G21">
        <v>3.2537199999999999</v>
      </c>
      <c r="J21">
        <v>7</v>
      </c>
      <c r="K21">
        <v>0</v>
      </c>
      <c r="L21">
        <v>0</v>
      </c>
      <c r="M21">
        <v>6</v>
      </c>
      <c r="N21">
        <v>1</v>
      </c>
      <c r="O21">
        <v>0.14285714285714285</v>
      </c>
      <c r="S21">
        <v>1.8749999999999999E-2</v>
      </c>
      <c r="T21">
        <v>-0.14285714285714285</v>
      </c>
    </row>
    <row r="22" spans="1:22" x14ac:dyDescent="0.2">
      <c r="A22" t="s">
        <v>28</v>
      </c>
      <c r="B22">
        <v>358</v>
      </c>
      <c r="C22">
        <v>354</v>
      </c>
      <c r="D22">
        <v>346</v>
      </c>
      <c r="E22">
        <v>6.3111800000000002</v>
      </c>
      <c r="F22">
        <v>350</v>
      </c>
      <c r="G22">
        <v>6.42598</v>
      </c>
      <c r="J22">
        <v>10</v>
      </c>
      <c r="K22">
        <v>0</v>
      </c>
      <c r="L22">
        <v>0</v>
      </c>
      <c r="M22">
        <v>9</v>
      </c>
      <c r="N22">
        <v>1</v>
      </c>
      <c r="O22">
        <v>0.1</v>
      </c>
      <c r="S22">
        <v>1.11731843575419E-2</v>
      </c>
      <c r="T22">
        <v>-0.1</v>
      </c>
    </row>
    <row r="23" spans="1:22" x14ac:dyDescent="0.2">
      <c r="A23" t="s">
        <v>29</v>
      </c>
      <c r="B23">
        <v>564</v>
      </c>
      <c r="C23">
        <v>560</v>
      </c>
      <c r="D23">
        <v>516</v>
      </c>
      <c r="E23">
        <v>10.1653</v>
      </c>
      <c r="F23">
        <v>547</v>
      </c>
      <c r="G23">
        <v>10.475199999999999</v>
      </c>
      <c r="H23">
        <v>69</v>
      </c>
      <c r="I23">
        <v>85</v>
      </c>
      <c r="J23">
        <v>8</v>
      </c>
      <c r="K23">
        <v>5</v>
      </c>
      <c r="L23">
        <v>0.38461538461538464</v>
      </c>
      <c r="M23">
        <v>8</v>
      </c>
      <c r="N23">
        <v>5</v>
      </c>
      <c r="O23">
        <v>0.38461538461538464</v>
      </c>
      <c r="P23">
        <v>9</v>
      </c>
      <c r="Q23">
        <v>4</v>
      </c>
      <c r="R23">
        <f t="shared" si="0"/>
        <v>0.30769230769230771</v>
      </c>
      <c r="S23">
        <v>7.0921985815602835E-3</v>
      </c>
      <c r="T23">
        <v>0</v>
      </c>
      <c r="U23">
        <f>(B23-H23)/B23</f>
        <v>0.87765957446808507</v>
      </c>
      <c r="V23">
        <f>L23-R23</f>
        <v>7.6923076923076927E-2</v>
      </c>
    </row>
    <row r="24" spans="1:22" x14ac:dyDescent="0.2">
      <c r="A24" t="s">
        <v>30</v>
      </c>
      <c r="B24">
        <v>331</v>
      </c>
      <c r="C24">
        <v>326</v>
      </c>
      <c r="D24">
        <v>469</v>
      </c>
      <c r="E24">
        <v>10.119899999999999</v>
      </c>
      <c r="F24">
        <v>296</v>
      </c>
      <c r="G24">
        <v>10.564500000000001</v>
      </c>
      <c r="H24">
        <v>101</v>
      </c>
      <c r="I24">
        <v>7</v>
      </c>
      <c r="J24">
        <v>12</v>
      </c>
      <c r="K24">
        <v>1</v>
      </c>
      <c r="L24">
        <v>7.6923076923076927E-2</v>
      </c>
      <c r="M24">
        <v>12</v>
      </c>
      <c r="N24">
        <v>1</v>
      </c>
      <c r="O24">
        <v>7.6923076923076927E-2</v>
      </c>
      <c r="P24">
        <v>12</v>
      </c>
      <c r="Q24">
        <v>1</v>
      </c>
      <c r="R24">
        <f t="shared" si="0"/>
        <v>7.6923076923076927E-2</v>
      </c>
      <c r="S24">
        <v>1.5105740181268883E-2</v>
      </c>
      <c r="T24">
        <v>0</v>
      </c>
      <c r="U24">
        <f>(B24-H24)/B24</f>
        <v>0.69486404833836857</v>
      </c>
      <c r="V24">
        <f>L24-R24</f>
        <v>0</v>
      </c>
    </row>
    <row r="25" spans="1:22" x14ac:dyDescent="0.2">
      <c r="A25" t="s">
        <v>31</v>
      </c>
      <c r="B25">
        <v>610</v>
      </c>
      <c r="C25">
        <v>515</v>
      </c>
      <c r="D25">
        <v>739</v>
      </c>
      <c r="E25">
        <v>12.357799999999999</v>
      </c>
      <c r="F25">
        <v>509</v>
      </c>
      <c r="G25">
        <v>13.846</v>
      </c>
      <c r="H25">
        <v>140</v>
      </c>
      <c r="I25">
        <v>125</v>
      </c>
      <c r="J25">
        <v>13</v>
      </c>
      <c r="K25">
        <v>1</v>
      </c>
      <c r="L25">
        <v>7.1428571428571425E-2</v>
      </c>
      <c r="M25">
        <v>12</v>
      </c>
      <c r="N25">
        <v>2</v>
      </c>
      <c r="O25">
        <v>0.14285714285714285</v>
      </c>
      <c r="P25">
        <v>13</v>
      </c>
      <c r="Q25">
        <v>1</v>
      </c>
      <c r="R25">
        <f t="shared" si="0"/>
        <v>7.1428571428571425E-2</v>
      </c>
      <c r="S25">
        <v>0.15573770491803279</v>
      </c>
      <c r="T25">
        <v>-7.1428571428571425E-2</v>
      </c>
      <c r="U25">
        <f>(B25-H25)/B25</f>
        <v>0.77049180327868849</v>
      </c>
      <c r="V25">
        <f>L25-R25</f>
        <v>0</v>
      </c>
    </row>
    <row r="26" spans="1:22" x14ac:dyDescent="0.2">
      <c r="A26" t="s">
        <v>32</v>
      </c>
      <c r="B26">
        <v>546</v>
      </c>
      <c r="C26">
        <v>473</v>
      </c>
      <c r="D26">
        <v>536</v>
      </c>
      <c r="E26">
        <v>5.5754700000000001</v>
      </c>
      <c r="F26">
        <v>468</v>
      </c>
      <c r="G26">
        <v>6.2667599999999997</v>
      </c>
      <c r="J26">
        <v>9</v>
      </c>
      <c r="K26">
        <v>4</v>
      </c>
      <c r="L26">
        <v>0.30769230769230771</v>
      </c>
      <c r="M26">
        <v>10</v>
      </c>
      <c r="N26">
        <v>3</v>
      </c>
      <c r="O26">
        <v>0.23076923076923078</v>
      </c>
      <c r="S26">
        <v>0.1336996336996337</v>
      </c>
      <c r="T26">
        <v>7.6923076923076927E-2</v>
      </c>
    </row>
    <row r="27" spans="1:22" x14ac:dyDescent="0.2">
      <c r="A27" t="s">
        <v>33</v>
      </c>
      <c r="B27">
        <v>736</v>
      </c>
      <c r="C27">
        <v>554</v>
      </c>
      <c r="D27">
        <v>63</v>
      </c>
      <c r="E27">
        <v>1.03209</v>
      </c>
      <c r="F27">
        <v>472</v>
      </c>
      <c r="G27">
        <v>1.33483</v>
      </c>
      <c r="J27">
        <v>2</v>
      </c>
      <c r="K27">
        <v>0</v>
      </c>
      <c r="L27">
        <v>0</v>
      </c>
      <c r="M27">
        <v>2</v>
      </c>
      <c r="N27">
        <v>0</v>
      </c>
      <c r="O27">
        <v>0</v>
      </c>
      <c r="S27">
        <v>0.24728260869565216</v>
      </c>
      <c r="T27">
        <v>0</v>
      </c>
    </row>
    <row r="28" spans="1:22" x14ac:dyDescent="0.2">
      <c r="A28" t="s">
        <v>34</v>
      </c>
      <c r="B28">
        <v>394</v>
      </c>
      <c r="C28">
        <v>382</v>
      </c>
      <c r="D28">
        <v>609</v>
      </c>
      <c r="E28">
        <v>18.724699999999999</v>
      </c>
      <c r="F28">
        <v>383</v>
      </c>
      <c r="G28">
        <v>19.0715</v>
      </c>
      <c r="H28">
        <v>116</v>
      </c>
      <c r="I28">
        <v>23</v>
      </c>
      <c r="J28">
        <v>14</v>
      </c>
      <c r="K28">
        <v>1</v>
      </c>
      <c r="L28">
        <v>6.6666666666666666E-2</v>
      </c>
      <c r="M28">
        <v>14</v>
      </c>
      <c r="N28">
        <v>1</v>
      </c>
      <c r="O28">
        <v>6.6666666666666666E-2</v>
      </c>
      <c r="P28">
        <v>13</v>
      </c>
      <c r="Q28">
        <v>2</v>
      </c>
      <c r="R28">
        <f t="shared" si="0"/>
        <v>0.13333333333333333</v>
      </c>
      <c r="S28">
        <v>3.0456852791878174E-2</v>
      </c>
      <c r="T28">
        <v>0</v>
      </c>
      <c r="U28">
        <f>(B28-H28)/B28</f>
        <v>0.70558375634517767</v>
      </c>
      <c r="V28">
        <f>L28-R28</f>
        <v>-6.6666666666666666E-2</v>
      </c>
    </row>
    <row r="29" spans="1:22" x14ac:dyDescent="0.2">
      <c r="A29" t="s">
        <v>35</v>
      </c>
      <c r="B29">
        <v>668</v>
      </c>
      <c r="C29">
        <v>635</v>
      </c>
      <c r="D29">
        <v>658</v>
      </c>
      <c r="E29">
        <v>10.5616</v>
      </c>
      <c r="F29">
        <v>649</v>
      </c>
      <c r="G29">
        <v>10.7248</v>
      </c>
      <c r="H29">
        <v>566</v>
      </c>
      <c r="I29">
        <v>62</v>
      </c>
      <c r="J29">
        <v>14</v>
      </c>
      <c r="K29">
        <v>0</v>
      </c>
      <c r="L29">
        <v>0</v>
      </c>
      <c r="M29">
        <v>14</v>
      </c>
      <c r="N29">
        <v>0</v>
      </c>
      <c r="O29">
        <v>0</v>
      </c>
      <c r="P29">
        <v>14</v>
      </c>
      <c r="Q29">
        <v>0</v>
      </c>
      <c r="R29">
        <f t="shared" si="0"/>
        <v>0</v>
      </c>
      <c r="S29">
        <v>4.940119760479042E-2</v>
      </c>
      <c r="T29">
        <v>0</v>
      </c>
      <c r="U29">
        <f>(B29-H29)/B29</f>
        <v>0.15269461077844312</v>
      </c>
      <c r="V29">
        <f>L29-R29</f>
        <v>0</v>
      </c>
    </row>
    <row r="30" spans="1:22" x14ac:dyDescent="0.2">
      <c r="A30" t="s">
        <v>36</v>
      </c>
      <c r="B30">
        <v>702</v>
      </c>
      <c r="C30">
        <v>693</v>
      </c>
      <c r="D30">
        <v>591</v>
      </c>
      <c r="E30">
        <v>9.6472499999999997</v>
      </c>
      <c r="F30">
        <v>693</v>
      </c>
      <c r="G30">
        <v>9.7068700000000003</v>
      </c>
      <c r="H30">
        <v>707</v>
      </c>
      <c r="I30">
        <v>19</v>
      </c>
      <c r="J30">
        <v>13</v>
      </c>
      <c r="K30">
        <v>1</v>
      </c>
      <c r="L30">
        <v>7.1428571428571425E-2</v>
      </c>
      <c r="M30">
        <v>13</v>
      </c>
      <c r="N30">
        <v>1</v>
      </c>
      <c r="O30">
        <v>7.1428571428571425E-2</v>
      </c>
      <c r="P30">
        <v>12</v>
      </c>
      <c r="Q30">
        <v>2</v>
      </c>
      <c r="R30">
        <f t="shared" si="0"/>
        <v>0.14285714285714285</v>
      </c>
      <c r="S30">
        <v>1.282051282051282E-2</v>
      </c>
      <c r="T30">
        <v>0</v>
      </c>
      <c r="U30">
        <f>(B30-H30)/B30</f>
        <v>-7.1225071225071226E-3</v>
      </c>
      <c r="V30">
        <f>L30-R30</f>
        <v>-7.1428571428571425E-2</v>
      </c>
    </row>
    <row r="31" spans="1:22" x14ac:dyDescent="0.2">
      <c r="A31" t="s">
        <v>37</v>
      </c>
      <c r="B31">
        <v>796</v>
      </c>
      <c r="C31">
        <v>794</v>
      </c>
      <c r="D31">
        <v>525</v>
      </c>
      <c r="E31">
        <v>4.9221599999999999</v>
      </c>
      <c r="F31">
        <v>786</v>
      </c>
      <c r="G31">
        <v>4.9645700000000001</v>
      </c>
      <c r="H31">
        <v>616</v>
      </c>
      <c r="I31">
        <v>114</v>
      </c>
      <c r="J31">
        <v>15</v>
      </c>
      <c r="K31">
        <v>0</v>
      </c>
      <c r="L31">
        <v>0</v>
      </c>
      <c r="M31">
        <v>15</v>
      </c>
      <c r="N31">
        <v>0</v>
      </c>
      <c r="O31">
        <v>0</v>
      </c>
      <c r="P31">
        <v>15</v>
      </c>
      <c r="Q31">
        <v>0</v>
      </c>
      <c r="R31">
        <f t="shared" si="0"/>
        <v>0</v>
      </c>
      <c r="S31">
        <v>2.5125628140703518E-3</v>
      </c>
      <c r="T31">
        <v>0</v>
      </c>
      <c r="U31">
        <f>(B31-H31)/B31</f>
        <v>0.22613065326633167</v>
      </c>
      <c r="V31">
        <f>L31-R31</f>
        <v>0</v>
      </c>
    </row>
    <row r="32" spans="1:22" x14ac:dyDescent="0.2">
      <c r="A32" t="s">
        <v>38</v>
      </c>
      <c r="B32">
        <v>1960</v>
      </c>
      <c r="C32">
        <v>1938</v>
      </c>
      <c r="D32">
        <v>898</v>
      </c>
      <c r="E32">
        <v>7.1646299999999998</v>
      </c>
      <c r="F32">
        <v>1765</v>
      </c>
      <c r="G32">
        <v>7.6222000000000003</v>
      </c>
      <c r="H32">
        <v>291</v>
      </c>
      <c r="I32">
        <v>141</v>
      </c>
      <c r="J32">
        <v>15</v>
      </c>
      <c r="K32">
        <v>0</v>
      </c>
      <c r="L32">
        <v>0</v>
      </c>
      <c r="M32">
        <v>15</v>
      </c>
      <c r="N32">
        <v>0</v>
      </c>
      <c r="O32">
        <v>0</v>
      </c>
      <c r="P32">
        <v>15</v>
      </c>
      <c r="Q32">
        <v>0</v>
      </c>
      <c r="R32">
        <f t="shared" si="0"/>
        <v>0</v>
      </c>
      <c r="S32">
        <v>1.1224489795918367E-2</v>
      </c>
      <c r="T32">
        <v>0</v>
      </c>
      <c r="U32">
        <f>(B32-H32)/B32</f>
        <v>0.85153061224489801</v>
      </c>
      <c r="V32">
        <f>L32-R32</f>
        <v>0</v>
      </c>
    </row>
    <row r="33" spans="1:22" x14ac:dyDescent="0.2">
      <c r="A33" t="s">
        <v>39</v>
      </c>
      <c r="B33">
        <v>1249</v>
      </c>
      <c r="C33">
        <v>1087</v>
      </c>
      <c r="D33">
        <v>383</v>
      </c>
      <c r="E33">
        <v>3.6618200000000001</v>
      </c>
      <c r="F33">
        <v>1072</v>
      </c>
      <c r="G33">
        <v>4.1192200000000003</v>
      </c>
      <c r="H33">
        <v>232</v>
      </c>
      <c r="I33">
        <v>37</v>
      </c>
      <c r="J33">
        <v>4</v>
      </c>
      <c r="K33">
        <v>1</v>
      </c>
      <c r="L33">
        <v>0.2</v>
      </c>
      <c r="M33">
        <v>4</v>
      </c>
      <c r="N33">
        <v>1</v>
      </c>
      <c r="O33">
        <v>0.2</v>
      </c>
      <c r="P33">
        <v>4</v>
      </c>
      <c r="Q33">
        <v>1</v>
      </c>
      <c r="R33">
        <f t="shared" si="0"/>
        <v>0.2</v>
      </c>
      <c r="S33">
        <v>0.12970376301040831</v>
      </c>
      <c r="T33">
        <v>0</v>
      </c>
      <c r="U33">
        <f>(B33-H33)/B33</f>
        <v>0.81425140112089667</v>
      </c>
      <c r="V33">
        <f>L33-R33</f>
        <v>0</v>
      </c>
    </row>
    <row r="34" spans="1:22" x14ac:dyDescent="0.2">
      <c r="A34" t="s">
        <v>40</v>
      </c>
      <c r="B34">
        <v>1250</v>
      </c>
      <c r="C34">
        <v>1227</v>
      </c>
      <c r="D34">
        <v>331</v>
      </c>
      <c r="E34">
        <v>4.4769600000000001</v>
      </c>
      <c r="F34">
        <v>1217</v>
      </c>
      <c r="G34">
        <v>4.5047600000000001</v>
      </c>
      <c r="J34">
        <v>3</v>
      </c>
      <c r="K34">
        <v>0</v>
      </c>
      <c r="L34">
        <v>0</v>
      </c>
      <c r="M34">
        <v>3</v>
      </c>
      <c r="N34">
        <v>0</v>
      </c>
      <c r="O34">
        <v>0</v>
      </c>
      <c r="S34">
        <v>1.84E-2</v>
      </c>
      <c r="T34">
        <v>0</v>
      </c>
    </row>
    <row r="35" spans="1:22" x14ac:dyDescent="0.2">
      <c r="A35" t="s">
        <v>41</v>
      </c>
      <c r="B35">
        <v>346</v>
      </c>
      <c r="C35">
        <v>341</v>
      </c>
      <c r="D35">
        <v>577</v>
      </c>
      <c r="E35">
        <v>5.69217</v>
      </c>
      <c r="F35">
        <v>343</v>
      </c>
      <c r="G35">
        <v>5.7179000000000002</v>
      </c>
      <c r="J35">
        <v>13</v>
      </c>
      <c r="K35">
        <v>0</v>
      </c>
      <c r="L35">
        <v>0</v>
      </c>
      <c r="M35">
        <v>13</v>
      </c>
      <c r="N35">
        <v>0</v>
      </c>
      <c r="O35">
        <v>0</v>
      </c>
      <c r="S35">
        <v>1.4450867052023121E-2</v>
      </c>
      <c r="T35">
        <v>0</v>
      </c>
    </row>
    <row r="36" spans="1:22" x14ac:dyDescent="0.2">
      <c r="A36" t="s">
        <v>42</v>
      </c>
      <c r="B36">
        <v>356</v>
      </c>
      <c r="C36">
        <v>303</v>
      </c>
      <c r="D36">
        <v>700</v>
      </c>
      <c r="E36">
        <v>8.4550999999999998</v>
      </c>
      <c r="F36">
        <v>303</v>
      </c>
      <c r="G36">
        <v>10.350899999999999</v>
      </c>
      <c r="J36">
        <v>15</v>
      </c>
      <c r="K36">
        <v>0</v>
      </c>
      <c r="L36">
        <v>0</v>
      </c>
      <c r="M36">
        <v>14</v>
      </c>
      <c r="N36">
        <v>1</v>
      </c>
      <c r="O36">
        <v>6.6666666666666666E-2</v>
      </c>
      <c r="S36">
        <v>0.14887640449438203</v>
      </c>
      <c r="T36">
        <v>-6.6666666666666666E-2</v>
      </c>
    </row>
    <row r="37" spans="1:22" x14ac:dyDescent="0.2">
      <c r="A37" t="s">
        <v>43</v>
      </c>
      <c r="B37">
        <v>354</v>
      </c>
      <c r="C37">
        <v>319</v>
      </c>
      <c r="D37">
        <v>566</v>
      </c>
      <c r="E37">
        <v>7.0814700000000004</v>
      </c>
      <c r="F37">
        <v>348</v>
      </c>
      <c r="G37">
        <v>7.0875599999999999</v>
      </c>
      <c r="J37">
        <v>14</v>
      </c>
      <c r="K37">
        <v>1</v>
      </c>
      <c r="L37">
        <v>6.6666666666666666E-2</v>
      </c>
      <c r="M37">
        <v>12</v>
      </c>
      <c r="N37">
        <v>3</v>
      </c>
      <c r="O37">
        <v>0.2</v>
      </c>
      <c r="S37">
        <v>9.8870056497175146E-2</v>
      </c>
      <c r="T37">
        <v>-0.13333333333333336</v>
      </c>
    </row>
    <row r="40" spans="1:22" x14ac:dyDescent="0.2">
      <c r="A4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Nikolas Ioannides</dc:creator>
  <cp:lastModifiedBy>Andreas Nikolas Ioannides</cp:lastModifiedBy>
  <dcterms:created xsi:type="dcterms:W3CDTF">2023-01-22T19:45:12Z</dcterms:created>
  <dcterms:modified xsi:type="dcterms:W3CDTF">2023-01-22T20:41:04Z</dcterms:modified>
</cp:coreProperties>
</file>