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770" windowHeight="12360" activeTab="8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3" l="1"/>
  <c r="E6" i="13"/>
  <c r="C6" i="13"/>
  <c r="B6" i="13"/>
  <c r="E9" i="9"/>
  <c r="C9" i="9"/>
  <c r="F11" i="8" l="1"/>
  <c r="E11" i="8"/>
  <c r="E11" i="3"/>
  <c r="E10" i="3"/>
  <c r="D11" i="8"/>
  <c r="C11" i="8"/>
  <c r="D11" i="3"/>
  <c r="C11" i="3"/>
  <c r="D9" i="8" l="1"/>
  <c r="D10" i="8"/>
  <c r="C10" i="8"/>
  <c r="C9" i="8"/>
  <c r="F10" i="8"/>
  <c r="F9" i="8"/>
  <c r="O10" i="8"/>
  <c r="P10" i="8" s="1"/>
  <c r="O9" i="8"/>
  <c r="O13" i="8" s="1"/>
  <c r="P9" i="8" l="1"/>
  <c r="E10" i="8"/>
  <c r="E9" i="8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<sst xmlns="http://schemas.openxmlformats.org/spreadsheetml/2006/main" count="275" uniqueCount="183">
  <si>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</si>
  <si>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</si>
  <si>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</si>
  <si>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</si>
  <si>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</si>
  <si>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</si>
  <si>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</si>
  <si>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</si>
  <si>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</si>
  <si>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</si>
  <si>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</si>
  <si>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</si>
  <si>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</si>
  <si>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</si>
  <si>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</si>
  <si>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</si>
  <si>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</si>
  <si>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</si>
  <si>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</si>
  <si>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</si>
  <si>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</si>
  <si>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</si>
  <si>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</si>
  <si>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</si>
  <si>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</si>
  <si>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</si>
  <si>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</si>
  <si>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</si>
  <si>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</si>
  <si>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</si>
  <si>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</si>
  <si>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</si>
  <si>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</si>
  <si>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</si>
  <si>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</si>
  <si>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</si>
  <si>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</si>
  <si>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</si>
  <si>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</si>
  <si>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</si>
  <si>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</si>
  <si>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</si>
  <si>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</si>
  <si>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</si>
  <si>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</si>
  <si>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</si>
  <si>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</si>
  <si>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</si>
  <si>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</si>
  <si>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</si>
  <si>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</si>
  <si>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</si>
  <si>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</si>
  <si>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</si>
  <si>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</si>
  <si>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</si>
  <si>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</si>
  <si>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</si>
  <si>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</si>
  <si>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</si>
  <si>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</si>
  <si>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</si>
  <si>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</si>
  <si>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</si>
  <si>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</si>
  <si>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</si>
  <si>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</si>
  <si>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</si>
  <si>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</si>
  <si>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</si>
  <si>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</si>
  <si>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</si>
  <si>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</si>
  <si>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</si>
  <si>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</si>
  <si>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</si>
  <si>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</si>
  <si>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</si>
  <si>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</si>
  <si>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</si>
  <si>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</si>
  <si>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</si>
  <si>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</si>
  <si>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</si>
  <si>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</si>
  <si>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</si>
  <si>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</si>
  <si>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</si>
  <si>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</si>
  <si>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</si>
  <si>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</si>
  <si>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</si>
  <si>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</si>
  <si>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</si>
  <si>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</si>
  <si>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</si>
  <si>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</si>
  <si>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</si>
  <si>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</si>
  <si>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</si>
  <si>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</si>
  <si>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</si>
  <si>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</si>
  <si>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</si>
  <si>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</si>
  <si>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</si>
  <si>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</si>
  <si>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</si>
  <si>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</si>
  <si>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</si>
  <si>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</si>
  <si>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</si>
  <si>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</si>
  <si>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</si>
  <si>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</si>
  <si>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</si>
  <si>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</si>
  <si>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</si>
  <si>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</si>
  <si>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</si>
  <si>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</si>
  <si>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</si>
  <si>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</si>
  <si>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</si>
  <si>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</si>
  <si>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</si>
  <si>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</si>
  <si>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</si>
  <si>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</si>
  <si>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</si>
  <si>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</si>
  <si>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</si>
  <si>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</si>
  <si>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</si>
  <si>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</si>
  <si>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</si>
  <si>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</si>
  <si>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</si>
  <si>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</si>
  <si>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</si>
  <si>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</si>
  <si>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</si>
  <si>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</si>
  <si>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</si>
  <si>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</si>
  <si>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</si>
  <si>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</si>
  <si>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</si>
  <si>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</si>
  <si>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</si>
  <si>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</si>
  <si>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</si>
  <si>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</si>
  <si>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</si>
  <si>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</si>
  <si>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</si>
  <si>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</si>
  <si>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</si>
  <si>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</si>
  <si>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</si>
  <si>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</si>
  <si>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</si>
  <si>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</si>
  <si>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</si>
  <si>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</si>
  <si>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</si>
  <si>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</si>
  <si>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</si>
  <si>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</si>
  <si>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</si>
  <si>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</si>
  <si>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</si>
  <si>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</si>
  <si>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>Domestic mining of hard coal</t>
  </si>
  <si>
    <t>EX_PP_COAL</t>
  </si>
  <si>
    <t>Coal Fired PP</t>
  </si>
  <si>
    <t>ELC_LV</t>
  </si>
  <si>
    <t>Low Voltage Electricity</t>
  </si>
  <si>
    <t>PRE</t>
  </si>
  <si>
    <t>GRID</t>
  </si>
  <si>
    <t>Transmission and distribution</t>
  </si>
  <si>
    <t>\I: Transmission and distribution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</si>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</sst>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31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0" fillId="8" borderId="41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18" fillId="7" borderId="20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/>
    </xf>
    <xf numFmtId="0" fontId="18" fillId="7" borderId="21" xfId="0" applyFont="1" applyFill="1" applyBorder="1" applyAlignment="1">
      <alignment vertical="center"/>
    </xf>
    <xf numFmtId="0" fontId="3" fillId="0" borderId="0" xfId="1" applyAlignment="1">
      <alignment vertical="center"/>
    </xf>
    <xf numFmtId="0" fontId="9" fillId="3" borderId="42" xfId="0" applyFont="1" applyFill="1" applyBorder="1"/>
    <xf numFmtId="0" fontId="9" fillId="3" borderId="42" xfId="2" applyFont="1" applyFill="1" applyBorder="1" applyAlignment="1">
      <alignment horizontal="left"/>
    </xf>
    <xf numFmtId="164" fontId="19" fillId="4" borderId="42" xfId="0" applyNumberFormat="1" applyFont="1" applyFill="1" applyBorder="1" applyAlignment="1">
      <alignment horizontal="center" vertical="center" wrapText="1"/>
    </xf>
    <xf numFmtId="164" fontId="18" fillId="5" borderId="42" xfId="1" applyNumberFormat="1" applyFont="1" applyFill="1" applyBorder="1" applyAlignment="1">
      <alignment horizontal="center" vertical="center" wrapText="1"/>
    </xf>
    <xf numFmtId="0" fontId="18" fillId="7" borderId="42" xfId="0" applyFont="1" applyFill="1" applyBorder="1"/>
    <xf numFmtId="0" fontId="0" fillId="0" borderId="42" xfId="0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8" t="s">
        <v>93</v>
      </c>
      <c r="G2" s="108"/>
      <c r="H2" s="108"/>
      <c r="I2" s="108"/>
      <c r="J2" s="108"/>
      <c r="K2" s="108"/>
      <c r="L2" s="108"/>
      <c r="M2" s="108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I21" sqref="I2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106"/>
      <c r="C11" s="49" t="s">
        <v>15</v>
      </c>
      <c r="D11" s="22"/>
      <c r="E11" s="23" t="s">
        <v>170</v>
      </c>
      <c r="F11" s="23" t="s">
        <v>171</v>
      </c>
      <c r="G11" s="23" t="s">
        <v>58</v>
      </c>
      <c r="H11" s="23"/>
      <c r="I11" s="23" t="s">
        <v>19</v>
      </c>
      <c r="J11" s="23"/>
      <c r="K11" s="50"/>
      <c r="L11" s="34"/>
    </row>
    <row r="12" spans="2:12" ht="18.75" customHeight="1" x14ac:dyDescent="0.25">
      <c r="B12" s="29"/>
      <c r="C12" s="49" t="s">
        <v>140</v>
      </c>
      <c r="D12" s="22"/>
      <c r="E12" s="23" t="s">
        <v>176</v>
      </c>
      <c r="F12" s="23" t="s">
        <v>177</v>
      </c>
      <c r="G12" s="23" t="s">
        <v>58</v>
      </c>
      <c r="H12" s="23"/>
      <c r="I12" s="23" t="s">
        <v>19</v>
      </c>
      <c r="J12" s="23"/>
      <c r="K12" s="50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9" t="s">
        <v>136</v>
      </c>
      <c r="D16" s="109"/>
      <c r="E16" s="109"/>
    </row>
    <row r="17" spans="3:5" x14ac:dyDescent="0.25">
      <c r="C17" s="104" t="s">
        <v>142</v>
      </c>
      <c r="D17" s="110" t="s">
        <v>143</v>
      </c>
      <c r="E17" s="111"/>
    </row>
    <row r="18" spans="3:5" x14ac:dyDescent="0.25">
      <c r="C18" s="101" t="s">
        <v>15</v>
      </c>
      <c r="D18" s="114" t="s">
        <v>141</v>
      </c>
      <c r="E18" s="114"/>
    </row>
    <row r="19" spans="3:5" x14ac:dyDescent="0.25">
      <c r="C19" s="102" t="s">
        <v>139</v>
      </c>
      <c r="D19" s="113" t="s">
        <v>144</v>
      </c>
      <c r="E19" s="113"/>
    </row>
    <row r="20" spans="3:5" x14ac:dyDescent="0.25">
      <c r="C20" s="101" t="s">
        <v>140</v>
      </c>
      <c r="D20" s="114" t="s">
        <v>145</v>
      </c>
      <c r="E20" s="114"/>
    </row>
    <row r="21" spans="3:5" x14ac:dyDescent="0.25">
      <c r="C21" s="102" t="s">
        <v>146</v>
      </c>
      <c r="D21" s="113" t="s">
        <v>148</v>
      </c>
      <c r="E21" s="113"/>
    </row>
    <row r="22" spans="3:5" ht="15.75" thickBot="1" x14ac:dyDescent="0.3">
      <c r="C22" s="103" t="s">
        <v>147</v>
      </c>
      <c r="D22" s="112" t="s">
        <v>149</v>
      </c>
      <c r="E22" s="112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Normal="100" workbookViewId="0">
      <selection activeCell="H23" sqref="H23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5.570312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172</v>
      </c>
      <c r="F11" s="23" t="s">
        <v>173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174</v>
      </c>
      <c r="F15" s="75" t="s">
        <v>175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.75" customHeight="1" x14ac:dyDescent="0.25">
      <c r="B16" s="29"/>
      <c r="C16" s="121" t="s">
        <v>181</v>
      </c>
      <c r="D16" s="122"/>
      <c r="E16" s="122"/>
      <c r="F16" s="122"/>
      <c r="G16" s="122"/>
      <c r="H16" s="122"/>
      <c r="I16" s="122"/>
      <c r="J16" s="122"/>
      <c r="K16" s="123"/>
      <c r="L16" s="34"/>
    </row>
    <row r="17" spans="2:12" ht="18.75" customHeight="1" x14ac:dyDescent="0.25">
      <c r="B17" s="29"/>
      <c r="C17" s="124" t="s">
        <v>178</v>
      </c>
      <c r="D17" s="124"/>
      <c r="E17" s="124" t="s">
        <v>179</v>
      </c>
      <c r="F17" s="124" t="s">
        <v>180</v>
      </c>
      <c r="G17" s="124" t="s">
        <v>58</v>
      </c>
      <c r="H17" s="124" t="s">
        <v>64</v>
      </c>
      <c r="I17" s="124" t="s">
        <v>20</v>
      </c>
      <c r="J17" s="124"/>
      <c r="K17" s="124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09" t="s">
        <v>168</v>
      </c>
      <c r="D21" s="109"/>
      <c r="E21" s="109"/>
    </row>
    <row r="22" spans="2:12" ht="14.45" customHeight="1" x14ac:dyDescent="0.25">
      <c r="C22" s="24" t="s">
        <v>169</v>
      </c>
      <c r="D22" s="116" t="s">
        <v>143</v>
      </c>
      <c r="E22" s="117"/>
    </row>
    <row r="23" spans="2:12" x14ac:dyDescent="0.25">
      <c r="C23" s="105" t="s">
        <v>150</v>
      </c>
      <c r="D23" s="120" t="s">
        <v>166</v>
      </c>
      <c r="E23" s="120"/>
    </row>
    <row r="24" spans="2:12" x14ac:dyDescent="0.25">
      <c r="C24" s="102" t="s">
        <v>156</v>
      </c>
      <c r="D24" s="118" t="s">
        <v>164</v>
      </c>
      <c r="E24" s="118"/>
    </row>
    <row r="25" spans="2:12" x14ac:dyDescent="0.25">
      <c r="C25" s="101" t="s">
        <v>154</v>
      </c>
      <c r="D25" s="119" t="s">
        <v>162</v>
      </c>
      <c r="E25" s="119"/>
    </row>
    <row r="26" spans="2:12" x14ac:dyDescent="0.25">
      <c r="C26" s="102" t="s">
        <v>153</v>
      </c>
      <c r="D26" s="118" t="s">
        <v>161</v>
      </c>
      <c r="E26" s="118"/>
    </row>
    <row r="27" spans="2:12" x14ac:dyDescent="0.25">
      <c r="C27" s="101" t="s">
        <v>152</v>
      </c>
      <c r="D27" s="119" t="s">
        <v>160</v>
      </c>
      <c r="E27" s="119"/>
    </row>
    <row r="28" spans="2:12" x14ac:dyDescent="0.25">
      <c r="C28" s="102" t="s">
        <v>159</v>
      </c>
      <c r="D28" s="118" t="s">
        <v>167</v>
      </c>
      <c r="E28" s="118"/>
    </row>
    <row r="29" spans="2:12" x14ac:dyDescent="0.25">
      <c r="C29" s="101" t="s">
        <v>155</v>
      </c>
      <c r="D29" s="119" t="s">
        <v>163</v>
      </c>
      <c r="E29" s="119"/>
    </row>
    <row r="30" spans="2:12" x14ac:dyDescent="0.25">
      <c r="C30" s="102" t="s">
        <v>151</v>
      </c>
      <c r="D30" s="118" t="s">
        <v>158</v>
      </c>
      <c r="E30" s="118"/>
    </row>
    <row r="31" spans="2:12" ht="15.75" thickBot="1" x14ac:dyDescent="0.3">
      <c r="C31" s="103" t="s">
        <v>157</v>
      </c>
      <c r="D31" s="115" t="s">
        <v>165</v>
      </c>
      <c r="E31" s="115"/>
    </row>
    <row r="32" spans="2:12" x14ac:dyDescent="0.25">
      <c r="D32" s="100"/>
      <c r="E32" s="100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21" sqref="G2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Domestic mining of hard coal</v>
      </c>
      <c r="E11" s="75" t="str">
        <f>FI_Comm!E11</f>
        <v>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zoomScaleNormal="100" workbookViewId="0">
      <selection activeCell="C5" sqref="C5:L8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23" bestFit="1" customWidth="1"/>
    <col min="5" max="5" width="12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Coal Fired PP</v>
      </c>
      <c r="E11" s="75" t="str">
        <f>FI_Comm!E11</f>
        <v>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07"/>
      <c r="P11" s="107"/>
    </row>
    <row r="12" spans="2:16" ht="18.75" customHeight="1" thickBot="1" x14ac:dyDescent="0.3">
      <c r="B12" s="29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34"/>
      <c r="O12" s="107"/>
      <c r="P12" s="107"/>
    </row>
    <row r="13" spans="2:16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9">
        <f>SUM(O9:O10)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6"/>
  <sheetViews>
    <sheetView workbookViewId="0">
      <selection activeCell="F7" sqref="F7"/>
    </sheetView>
  </sheetViews>
  <sheetFormatPr defaultRowHeight="15" x14ac:dyDescent="0.25"/>
  <cols>
    <col min="2" max="2" width="11.140625" customWidth="1"/>
    <col min="3" max="3" width="12.5703125" customWidth="1"/>
    <col min="4" max="4" width="10.85546875" customWidth="1"/>
    <col min="5" max="5" width="11.28515625" customWidth="1"/>
    <col min="6" max="6" width="15.5703125" customWidth="1"/>
  </cols>
  <sheetData>
    <row r="2" spans="2:7" ht="15.75" x14ac:dyDescent="0.25">
      <c r="B2" s="125"/>
      <c r="C2" s="125"/>
      <c r="D2" s="125"/>
      <c r="E2" s="126" t="s">
        <v>43</v>
      </c>
      <c r="F2" s="125"/>
      <c r="G2" s="125"/>
    </row>
    <row r="3" spans="2:7" x14ac:dyDescent="0.25">
      <c r="B3" s="127" t="s">
        <v>24</v>
      </c>
      <c r="C3" s="127" t="s">
        <v>138</v>
      </c>
      <c r="D3" s="127" t="s">
        <v>104</v>
      </c>
      <c r="E3" s="127" t="s">
        <v>44</v>
      </c>
      <c r="F3" s="127" t="s">
        <v>108</v>
      </c>
      <c r="G3" s="127" t="s">
        <v>106</v>
      </c>
    </row>
    <row r="4" spans="2:7" ht="38.25" x14ac:dyDescent="0.25">
      <c r="B4" s="128" t="s">
        <v>45</v>
      </c>
      <c r="C4" s="128" t="s">
        <v>34</v>
      </c>
      <c r="D4" s="128" t="s">
        <v>105</v>
      </c>
      <c r="E4" s="128" t="s">
        <v>46</v>
      </c>
      <c r="F4" s="128" t="s">
        <v>113</v>
      </c>
      <c r="G4" s="128" t="s">
        <v>114</v>
      </c>
    </row>
    <row r="5" spans="2:7" x14ac:dyDescent="0.25">
      <c r="B5" s="129" t="s">
        <v>52</v>
      </c>
      <c r="C5" s="129"/>
      <c r="D5" s="129"/>
      <c r="E5" s="129"/>
      <c r="F5" s="129" t="s">
        <v>133</v>
      </c>
      <c r="G5" s="129" t="s">
        <v>124</v>
      </c>
    </row>
    <row r="6" spans="2:7" x14ac:dyDescent="0.25">
      <c r="B6" s="130" t="str">
        <f>FI_Process!E17</f>
        <v>GRID</v>
      </c>
      <c r="C6" s="130" t="str">
        <f>FI_Process!F17</f>
        <v>Transmission and distribution</v>
      </c>
      <c r="D6" s="130" t="str">
        <f>FI_Comm!E10</f>
        <v>ELC_HV</v>
      </c>
      <c r="E6" s="130" t="str">
        <f>FI_Comm!E12</f>
        <v>ELC_LV</v>
      </c>
      <c r="F6" s="130">
        <v>1</v>
      </c>
      <c r="G6" s="130">
        <v>0.84713000000000005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M22" sqref="M22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10" ht="15" customHeight="1" x14ac:dyDescent="0.25"/>
    <row r="2" spans="2:10" ht="15.75" x14ac:dyDescent="0.25">
      <c r="C2" s="4" t="s">
        <v>119</v>
      </c>
      <c r="D2" s="5"/>
      <c r="E2" s="6"/>
    </row>
    <row r="3" spans="2:10" ht="15.75" thickBot="1" x14ac:dyDescent="0.3"/>
    <row r="4" spans="2:10" ht="18" customHeight="1" thickBot="1" x14ac:dyDescent="0.3">
      <c r="B4" s="28"/>
      <c r="C4" s="77"/>
      <c r="D4" s="78"/>
      <c r="E4" s="79"/>
      <c r="F4" s="33"/>
    </row>
    <row r="5" spans="2:10" ht="18.75" customHeight="1" thickBot="1" x14ac:dyDescent="0.3">
      <c r="B5" s="29"/>
      <c r="C5" s="90" t="s">
        <v>43</v>
      </c>
      <c r="D5" s="55"/>
      <c r="E5" s="91"/>
      <c r="F5" s="84"/>
    </row>
    <row r="6" spans="2:10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10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10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10" ht="18.75" customHeight="1" thickBot="1" x14ac:dyDescent="0.3">
      <c r="B9" s="29"/>
      <c r="C9" s="82" t="str">
        <f>FI_Comm!E12</f>
        <v>ELC_LV</v>
      </c>
      <c r="D9" s="13" t="s">
        <v>123</v>
      </c>
      <c r="E9" s="83">
        <f>J10*GRID!G6</f>
        <v>84.713000000000008</v>
      </c>
      <c r="F9" s="34"/>
      <c r="J9" t="s">
        <v>182</v>
      </c>
    </row>
    <row r="10" spans="2:10" ht="18" customHeight="1" thickBot="1" x14ac:dyDescent="0.3">
      <c r="B10" s="30"/>
      <c r="C10" s="31"/>
      <c r="D10" s="31"/>
      <c r="E10" s="31"/>
      <c r="F10" s="32"/>
      <c r="J10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