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IT Digital\TU Delft\Q3\Smart Phone Sensing\Example6-SPS\"/>
    </mc:Choice>
  </mc:AlternateContent>
  <xr:revisionPtr revIDLastSave="0" documentId="13_ncr:1_{6BB2144D-7397-47B5-821E-AEFCC59FF17C}" xr6:coauthVersionLast="28" xr6:coauthVersionMax="28" xr10:uidLastSave="{00000000-0000-0000-0000-000000000000}"/>
  <bookViews>
    <workbookView xWindow="0" yWindow="0" windowWidth="21570" windowHeight="7965" tabRatio="986" xr2:uid="{00000000-000D-0000-FFFF-FFFF00000000}"/>
  </bookViews>
  <sheets>
    <sheet name="Tabelle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C21" i="1"/>
  <c r="D21" i="1"/>
  <c r="V4" i="1"/>
  <c r="W4" i="1"/>
  <c r="W5" i="1" s="1"/>
  <c r="Y4" i="1"/>
  <c r="Z4" i="1"/>
  <c r="AA4" i="1"/>
  <c r="AB4" i="1"/>
  <c r="AC4" i="1"/>
  <c r="AD4" i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F4" i="1"/>
  <c r="V5" i="1"/>
  <c r="Y5" i="1"/>
  <c r="Z5" i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B5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D5" i="1"/>
  <c r="AF5" i="1"/>
  <c r="V6" i="1"/>
  <c r="Y6" i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Z6" i="1"/>
  <c r="AB6" i="1"/>
  <c r="AD6" i="1"/>
  <c r="AF6" i="1"/>
  <c r="V7" i="1"/>
  <c r="Z7" i="1"/>
  <c r="AB7" i="1"/>
  <c r="AD7" i="1"/>
  <c r="AF7" i="1"/>
  <c r="V8" i="1"/>
  <c r="Z8" i="1"/>
  <c r="AB8" i="1"/>
  <c r="AD8" i="1"/>
  <c r="AF8" i="1"/>
  <c r="V9" i="1"/>
  <c r="Z9" i="1"/>
  <c r="AB9" i="1"/>
  <c r="AD9" i="1"/>
  <c r="AF9" i="1"/>
  <c r="V10" i="1"/>
  <c r="Z10" i="1"/>
  <c r="AB10" i="1"/>
  <c r="AD10" i="1"/>
  <c r="AF10" i="1"/>
  <c r="V11" i="1"/>
  <c r="Z11" i="1"/>
  <c r="AB11" i="1"/>
  <c r="AD11" i="1"/>
  <c r="AF11" i="1"/>
  <c r="V12" i="1"/>
  <c r="Z12" i="1"/>
  <c r="AB12" i="1"/>
  <c r="AD12" i="1"/>
  <c r="AF12" i="1"/>
  <c r="V13" i="1"/>
  <c r="Z13" i="1"/>
  <c r="AB13" i="1"/>
  <c r="AD13" i="1"/>
  <c r="AF13" i="1"/>
  <c r="V14" i="1"/>
  <c r="Z14" i="1"/>
  <c r="AB14" i="1"/>
  <c r="AD14" i="1"/>
  <c r="AF14" i="1"/>
  <c r="V15" i="1"/>
  <c r="Z15" i="1"/>
  <c r="AB15" i="1"/>
  <c r="AD15" i="1"/>
  <c r="AF15" i="1"/>
  <c r="V16" i="1"/>
  <c r="Z16" i="1"/>
  <c r="AB16" i="1"/>
  <c r="AD16" i="1"/>
  <c r="AF16" i="1"/>
  <c r="V17" i="1"/>
  <c r="Z17" i="1"/>
  <c r="AB17" i="1"/>
  <c r="AD17" i="1"/>
  <c r="AF17" i="1"/>
  <c r="V18" i="1"/>
  <c r="Z18" i="1"/>
  <c r="AB18" i="1"/>
  <c r="AD18" i="1"/>
  <c r="AF18" i="1"/>
  <c r="V19" i="1"/>
  <c r="Z19" i="1"/>
  <c r="AB19" i="1"/>
  <c r="AD19" i="1"/>
  <c r="AF19" i="1"/>
  <c r="AF3" i="1"/>
  <c r="AE3" i="1"/>
  <c r="AD3" i="1"/>
  <c r="AC3" i="1"/>
  <c r="AB3" i="1"/>
  <c r="AA3" i="1"/>
  <c r="Z3" i="1"/>
  <c r="Y3" i="1"/>
  <c r="W3" i="1"/>
  <c r="V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3" i="1"/>
  <c r="G19" i="1"/>
  <c r="F19" i="1"/>
  <c r="G18" i="1"/>
  <c r="F18" i="1"/>
  <c r="G17" i="1"/>
  <c r="D17" i="1"/>
  <c r="F17" i="1" s="1"/>
  <c r="G16" i="1"/>
  <c r="D16" i="1"/>
  <c r="F16" i="1" s="1"/>
  <c r="G15" i="1"/>
  <c r="F15" i="1"/>
  <c r="G14" i="1"/>
  <c r="B14" i="1"/>
  <c r="F14" i="1" s="1"/>
  <c r="E13" i="1"/>
  <c r="G13" i="1" s="1"/>
  <c r="D13" i="1"/>
  <c r="F13" i="1" s="1"/>
  <c r="G12" i="1"/>
  <c r="E11" i="1"/>
  <c r="G11" i="1" s="1"/>
  <c r="B11" i="1"/>
  <c r="E10" i="1"/>
  <c r="G10" i="1" s="1"/>
  <c r="D10" i="1"/>
  <c r="D11" i="1" s="1"/>
  <c r="B10" i="1"/>
  <c r="D9" i="1"/>
  <c r="F9" i="1" s="1"/>
  <c r="C9" i="1"/>
  <c r="G9" i="1" s="1"/>
  <c r="B9" i="1"/>
  <c r="B5" i="1"/>
  <c r="D5" i="1" s="1"/>
  <c r="E4" i="1"/>
  <c r="E5" i="1" s="1"/>
  <c r="E8" i="1" s="1"/>
  <c r="D4" i="1"/>
  <c r="F4" i="1" s="1"/>
  <c r="F3" i="1"/>
  <c r="C3" i="1"/>
  <c r="E3" i="1" s="1"/>
  <c r="Q20" i="1" l="1"/>
  <c r="Q21" i="1" s="1"/>
  <c r="R7" i="1" s="1"/>
  <c r="S7" i="1" s="1"/>
  <c r="X7" i="1" s="1"/>
  <c r="W6" i="1"/>
  <c r="W7" i="1" s="1"/>
  <c r="B6" i="1"/>
  <c r="B7" i="1" s="1"/>
  <c r="D7" i="1" s="1"/>
  <c r="F7" i="1" s="1"/>
  <c r="F5" i="1"/>
  <c r="D8" i="1"/>
  <c r="F8" i="1" s="1"/>
  <c r="D6" i="1"/>
  <c r="C4" i="1"/>
  <c r="G3" i="1"/>
  <c r="B12" i="1"/>
  <c r="F12" i="1" s="1"/>
  <c r="F11" i="1"/>
  <c r="F10" i="1"/>
  <c r="E6" i="1"/>
  <c r="R11" i="1" l="1"/>
  <c r="S11" i="1" s="1"/>
  <c r="X11" i="1" s="1"/>
  <c r="R4" i="1"/>
  <c r="S4" i="1" s="1"/>
  <c r="X4" i="1" s="1"/>
  <c r="AH4" i="1" s="1"/>
  <c r="R12" i="1"/>
  <c r="S12" i="1" s="1"/>
  <c r="X12" i="1" s="1"/>
  <c r="R3" i="1"/>
  <c r="S3" i="1" s="1"/>
  <c r="X3" i="1" s="1"/>
  <c r="AH3" i="1" s="1"/>
  <c r="R13" i="1"/>
  <c r="S13" i="1" s="1"/>
  <c r="X13" i="1" s="1"/>
  <c r="R5" i="1"/>
  <c r="S5" i="1" s="1"/>
  <c r="X5" i="1" s="1"/>
  <c r="AH5" i="1" s="1"/>
  <c r="R16" i="1"/>
  <c r="S16" i="1" s="1"/>
  <c r="X16" i="1" s="1"/>
  <c r="R18" i="1"/>
  <c r="S18" i="1" s="1"/>
  <c r="X18" i="1" s="1"/>
  <c r="R10" i="1"/>
  <c r="S10" i="1" s="1"/>
  <c r="X10" i="1" s="1"/>
  <c r="R19" i="1"/>
  <c r="S19" i="1" s="1"/>
  <c r="X19" i="1" s="1"/>
  <c r="R14" i="1"/>
  <c r="S14" i="1" s="1"/>
  <c r="X14" i="1" s="1"/>
  <c r="R6" i="1"/>
  <c r="S6" i="1" s="1"/>
  <c r="X6" i="1" s="1"/>
  <c r="AH6" i="1" s="1"/>
  <c r="R15" i="1"/>
  <c r="S15" i="1" s="1"/>
  <c r="X15" i="1" s="1"/>
  <c r="R9" i="1"/>
  <c r="S9" i="1" s="1"/>
  <c r="X9" i="1" s="1"/>
  <c r="R8" i="1"/>
  <c r="S8" i="1" s="1"/>
  <c r="X8" i="1" s="1"/>
  <c r="R17" i="1"/>
  <c r="S17" i="1" s="1"/>
  <c r="X17" i="1" s="1"/>
  <c r="AH7" i="1"/>
  <c r="W8" i="1"/>
  <c r="F6" i="1"/>
  <c r="G4" i="1"/>
  <c r="C5" i="1"/>
  <c r="C7" i="1"/>
  <c r="E7" i="1"/>
  <c r="G7" i="1" s="1"/>
  <c r="S23" i="1" l="1"/>
  <c r="W9" i="1"/>
  <c r="AH8" i="1"/>
  <c r="C8" i="1"/>
  <c r="G8" i="1" s="1"/>
  <c r="C6" i="1"/>
  <c r="G6" i="1" s="1"/>
  <c r="G5" i="1"/>
  <c r="W10" i="1" l="1"/>
  <c r="AH9" i="1"/>
  <c r="W11" i="1" l="1"/>
  <c r="AH10" i="1"/>
  <c r="W12" i="1" l="1"/>
  <c r="AH11" i="1"/>
  <c r="W13" i="1" l="1"/>
  <c r="AH12" i="1"/>
  <c r="W14" i="1" l="1"/>
  <c r="AH13" i="1"/>
  <c r="W15" i="1" l="1"/>
  <c r="AH14" i="1"/>
  <c r="AH15" i="1" l="1"/>
  <c r="W16" i="1"/>
  <c r="W17" i="1" l="1"/>
  <c r="AH16" i="1"/>
  <c r="W18" i="1" l="1"/>
  <c r="AH17" i="1"/>
  <c r="W19" i="1" l="1"/>
  <c r="AH19" i="1" s="1"/>
  <c r="AH18" i="1"/>
</calcChain>
</file>

<file path=xl/sharedStrings.xml><?xml version="1.0" encoding="utf-8"?>
<sst xmlns="http://schemas.openxmlformats.org/spreadsheetml/2006/main" count="102" uniqueCount="35">
  <si>
    <t>Room</t>
  </si>
  <si>
    <t>Upper left corner</t>
  </si>
  <si>
    <t>Down right corner</t>
  </si>
  <si>
    <t>X</t>
  </si>
  <si>
    <t>Y</t>
  </si>
  <si>
    <t>width</t>
  </si>
  <si>
    <t>height</t>
  </si>
  <si>
    <t>Area</t>
  </si>
  <si>
    <t>Particles</t>
  </si>
  <si>
    <t>Total Area</t>
  </si>
  <si>
    <t>Area/Particles</t>
  </si>
  <si>
    <t>Total Particles</t>
  </si>
  <si>
    <t>this.RoomParticles.add(new ArrayList&lt;Integer&gt;(Arrays.asList(2,3,4,5,56)));</t>
  </si>
  <si>
    <t>this.RoomParticles.add(new ArrayList&lt;Integer&gt;(Arrays.asList(</t>
  </si>
  <si>
    <t>)));</t>
  </si>
  <si>
    <t>,</t>
  </si>
  <si>
    <t>this.RoomParticles.add(new ArrayList&lt;Integer&gt;(Arrays.asList(1,5,0,520,440,690)));</t>
  </si>
  <si>
    <t>this.RoomParticles.add(new ArrayList&lt;Integer&gt;(Arrays.asList(3,7,440,690,920,920)));</t>
  </si>
  <si>
    <t>this.RoomParticles.add(new ArrayList&lt;Integer&gt;(Arrays.asList(4,5,920,690,1260,920)));</t>
  </si>
  <si>
    <t>this.RoomParticles.add(new ArrayList&lt;Integer&gt;(Arrays.asList(5,11,920,920,1260,1440)));</t>
  </si>
  <si>
    <t>this.RoomParticles.add(new ArrayList&lt;Integer&gt;(Arrays.asList(7,11,1260,920,1600,1440)));</t>
  </si>
  <si>
    <t>this.RoomParticles.add(new ArrayList&lt;Integer&gt;(Arrays.asList(8,7,1830,920,2170,1230)));</t>
  </si>
  <si>
    <t>this.RoomParticles.add(new ArrayList&lt;Integer&gt;(Arrays.asList(10,8,1820,500,2170,850)));</t>
  </si>
  <si>
    <t>this.RoomParticles.add(new ArrayList&lt;Integer&gt;(Arrays.asList(12,5,1380,0,1950,130)));</t>
  </si>
  <si>
    <t>this.RoomParticles.add(new ArrayList&lt;Integer&gt;(Arrays.asList(15,5,0,0,580,130)));</t>
  </si>
  <si>
    <t>this.RoomParticles.add(new ArrayList&lt;Integer&gt;(Arrays.asList(15,2,440,130,580,320)));</t>
  </si>
  <si>
    <t>this.RoomParticles.add(new ArrayList&lt;Integer&gt;(Arrays.asList(15,5,0,0,580,130,2,440,130,580,320)));</t>
  </si>
  <si>
    <t>this.RoomParticles.add(new ArrayList&lt;Integer&gt;(Arrays.asList(2,7,0,690,440,920)));</t>
  </si>
  <si>
    <t>this.RoomParticles.add(new ArrayList&lt;Integer&gt;(Arrays.asList(6,8,1260,690,1820,920)));</t>
  </si>
  <si>
    <t>this.RoomParticles.add(new ArrayList&lt;Integer&gt;(Arrays.asList(8,2,1820,850,2170,920)));</t>
  </si>
  <si>
    <t>this.RoomParticles.add(new ArrayList&lt;Integer&gt;(Arrays.asList(11,3,1820,130,1950,500)));</t>
  </si>
  <si>
    <t>this.RoomParticles.add(new ArrayList&lt;Integer&gt;(Arrays.asList(8,2,1820,850,2170,920,7,1830,920,2170,1230)));</t>
  </si>
  <si>
    <t>this.RoomParticles.add(new ArrayList&lt;Integer&gt;(Arrays.asList(13,7,1010,0,1380,270)));</t>
  </si>
  <si>
    <t>this.RoomParticles.add(new ArrayList&lt;Integer&gt;(Arrays.asList(14,8,580,0,1010,270)));</t>
  </si>
  <si>
    <t>this.RoomParticles.add(new ArrayList&lt;Integer&gt;(Arrays.asList(9,7,2170,850,2600,1080)));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</si>
</sst>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">
    <xf numFmtId="0" fontId="0" fillId="0" borderId="0" xfId="0"/>
    <xf numFmtId="9" fontId="1" fillId="0" borderId="0" xfId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8"/>
  <sheetViews>
    <sheetView tabSelected="1" zoomScaleNormal="100" workbookViewId="0">
      <selection activeCell="A3" sqref="A3"/>
    </sheetView>
  </sheetViews>
  <sheetFormatPr defaultRowHeight="12.75" x14ac:dyDescent="0.2"/>
  <cols>
    <col min="1" max="20" width="11.5703125"/>
    <col min="21" max="21" width="64.5703125" bestFit="1" customWidth="1"/>
    <col min="22" max="22" width="11.5703125"/>
    <col min="26" max="26" width="11.5703125"/>
    <col min="28" max="28" width="11.5703125"/>
    <col min="30" max="30" width="11.5703125"/>
    <col min="32" max="33" width="11.5703125"/>
    <col min="34" max="34" width="77.5703125" bestFit="1" customWidth="1"/>
    <col min="35" max="35" width="95" bestFit="1" customWidth="1"/>
    <col min="36" max="1031" width="11.5703125"/>
  </cols>
  <sheetData>
    <row r="1" spans="1:34" x14ac:dyDescent="0.2">
      <c r="A1" t="s">
        <v>0</v>
      </c>
      <c r="B1" t="s">
        <v>1</v>
      </c>
      <c r="D1" t="s">
        <v>2</v>
      </c>
      <c r="J1" t="s">
        <v>0</v>
      </c>
      <c r="K1" s="2" t="s">
        <v>1</v>
      </c>
      <c r="L1" s="2"/>
      <c r="M1" s="2" t="s">
        <v>2</v>
      </c>
      <c r="N1" s="2"/>
    </row>
    <row r="2" spans="1:34" x14ac:dyDescent="0.2">
      <c r="B2" t="s">
        <v>3</v>
      </c>
      <c r="C2" t="s">
        <v>4</v>
      </c>
      <c r="D2" t="s">
        <v>3</v>
      </c>
      <c r="E2" t="s">
        <v>4</v>
      </c>
      <c r="F2" t="s">
        <v>5</v>
      </c>
      <c r="G2" t="s">
        <v>6</v>
      </c>
      <c r="K2" t="s">
        <v>3</v>
      </c>
      <c r="L2" t="s">
        <v>4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U2" t="s">
        <v>12</v>
      </c>
      <c r="V2" t="s">
        <v>0</v>
      </c>
      <c r="W2" t="s">
        <v>15</v>
      </c>
      <c r="X2" t="s">
        <v>8</v>
      </c>
      <c r="Y2" t="s">
        <v>15</v>
      </c>
      <c r="Z2" t="s">
        <v>3</v>
      </c>
      <c r="AA2" t="s">
        <v>15</v>
      </c>
      <c r="AB2" t="s">
        <v>4</v>
      </c>
      <c r="AC2" t="s">
        <v>15</v>
      </c>
      <c r="AD2" t="s">
        <v>3</v>
      </c>
      <c r="AE2" t="s">
        <v>15</v>
      </c>
      <c r="AF2" t="s">
        <v>4</v>
      </c>
    </row>
    <row r="3" spans="1:34" x14ac:dyDescent="0.2">
      <c r="A3">
        <v>1</v>
      </c>
      <c r="B3">
        <v>0</v>
      </c>
      <c r="C3">
        <f>1440-520-230-170</f>
        <v>520</v>
      </c>
      <c r="D3">
        <v>440</v>
      </c>
      <c r="E3">
        <f>C3+170</f>
        <v>690</v>
      </c>
      <c r="F3">
        <f t="shared" ref="F3:F19" si="0">D3-B3</f>
        <v>440</v>
      </c>
      <c r="G3">
        <f t="shared" ref="G3:G19" si="1">E3-C3</f>
        <v>170</v>
      </c>
      <c r="H3" t="b">
        <f>B3&lt;D3</f>
        <v>1</v>
      </c>
      <c r="I3" t="b">
        <f t="shared" ref="I3:I19" si="2">C3&lt;E3</f>
        <v>1</v>
      </c>
      <c r="J3">
        <v>1</v>
      </c>
      <c r="K3">
        <v>0</v>
      </c>
      <c r="L3">
        <v>520</v>
      </c>
      <c r="M3">
        <v>440</v>
      </c>
      <c r="N3">
        <v>690</v>
      </c>
      <c r="O3">
        <v>440</v>
      </c>
      <c r="P3">
        <v>170</v>
      </c>
      <c r="Q3">
        <f>O3*P3</f>
        <v>74800</v>
      </c>
      <c r="R3">
        <f>Q3/$Q$21</f>
        <v>4.5651510527921877</v>
      </c>
      <c r="S3">
        <f>ROUNDUP(R3,0)</f>
        <v>5</v>
      </c>
      <c r="U3" t="s">
        <v>13</v>
      </c>
      <c r="V3">
        <f>J3</f>
        <v>1</v>
      </c>
      <c r="W3" t="str">
        <f>W2</f>
        <v>,</v>
      </c>
      <c r="X3">
        <f>S3</f>
        <v>5</v>
      </c>
      <c r="Y3" t="str">
        <f>Y2</f>
        <v>,</v>
      </c>
      <c r="Z3">
        <f>K3</f>
        <v>0</v>
      </c>
      <c r="AA3" t="str">
        <f>AA2</f>
        <v>,</v>
      </c>
      <c r="AB3">
        <f>L3</f>
        <v>520</v>
      </c>
      <c r="AC3" t="str">
        <f>AC2</f>
        <v>,</v>
      </c>
      <c r="AD3">
        <f>M3</f>
        <v>440</v>
      </c>
      <c r="AE3" t="str">
        <f>AE2</f>
        <v>,</v>
      </c>
      <c r="AF3">
        <f>N3</f>
        <v>690</v>
      </c>
      <c r="AG3" t="s">
        <v>14</v>
      </c>
      <c r="AH3" s="1" t="str">
        <f>U3&amp;V3&amp;W3&amp;X3&amp;Y3&amp;Z3&amp;AA3&amp;AB3&amp;AC3&amp;AD3&amp;AE3&amp;AF3&amp;AG3</f>
        <v>this.RoomParticles.add(new ArrayList&lt;Integer&gt;(Arrays.asList(1,5,0,520,440,690)));</v>
      </c>
    </row>
    <row r="4" spans="1:34" x14ac:dyDescent="0.2">
      <c r="A4">
        <v>2</v>
      </c>
      <c r="B4">
        <v>0</v>
      </c>
      <c r="C4">
        <f>E3</f>
        <v>690</v>
      </c>
      <c r="D4">
        <f>D3</f>
        <v>440</v>
      </c>
      <c r="E4">
        <f>1440-520</f>
        <v>920</v>
      </c>
      <c r="F4">
        <f t="shared" si="0"/>
        <v>440</v>
      </c>
      <c r="G4">
        <f t="shared" si="1"/>
        <v>230</v>
      </c>
      <c r="H4" t="b">
        <f t="shared" ref="H4:H19" si="3">B4&lt;D4</f>
        <v>1</v>
      </c>
      <c r="I4" t="b">
        <f t="shared" si="2"/>
        <v>1</v>
      </c>
      <c r="J4">
        <v>2</v>
      </c>
      <c r="K4">
        <v>0</v>
      </c>
      <c r="L4">
        <v>690</v>
      </c>
      <c r="M4">
        <v>440</v>
      </c>
      <c r="N4">
        <v>920</v>
      </c>
      <c r="O4">
        <v>440</v>
      </c>
      <c r="P4">
        <v>230</v>
      </c>
      <c r="Q4">
        <f t="shared" ref="Q4:Q19" si="4">O4*P4</f>
        <v>101200</v>
      </c>
      <c r="R4">
        <f t="shared" ref="R4:R19" si="5">Q4/$Q$21</f>
        <v>6.1763808361306074</v>
      </c>
      <c r="S4">
        <f t="shared" ref="S4:S19" si="6">ROUNDUP(R4,0)</f>
        <v>7</v>
      </c>
      <c r="U4" t="s">
        <v>13</v>
      </c>
      <c r="V4">
        <f t="shared" ref="V4:V19" si="7">J4</f>
        <v>2</v>
      </c>
      <c r="W4" t="str">
        <f t="shared" ref="W4:W19" si="8">W3</f>
        <v>,</v>
      </c>
      <c r="X4">
        <f t="shared" ref="X4:X19" si="9">S4</f>
        <v>7</v>
      </c>
      <c r="Y4" t="str">
        <f t="shared" ref="Y4:Y19" si="10">Y3</f>
        <v>,</v>
      </c>
      <c r="Z4">
        <f t="shared" ref="Z4:Z19" si="11">K4</f>
        <v>0</v>
      </c>
      <c r="AA4" t="str">
        <f t="shared" ref="AA4:AA19" si="12">AA3</f>
        <v>,</v>
      </c>
      <c r="AB4">
        <f t="shared" ref="AB4:AB19" si="13">L4</f>
        <v>690</v>
      </c>
      <c r="AC4" t="str">
        <f t="shared" ref="AC4:AC19" si="14">AC3</f>
        <v>,</v>
      </c>
      <c r="AD4">
        <f t="shared" ref="AD4:AD19" si="15">M4</f>
        <v>440</v>
      </c>
      <c r="AE4" t="str">
        <f t="shared" ref="AE4:AE19" si="16">AE3</f>
        <v>,</v>
      </c>
      <c r="AF4">
        <f t="shared" ref="AF4:AF19" si="17">N4</f>
        <v>920</v>
      </c>
      <c r="AG4" t="s">
        <v>14</v>
      </c>
      <c r="AH4" s="1" t="str">
        <f t="shared" ref="AH4:AH19" si="18">U4&amp;V4&amp;W4&amp;X4&amp;Y4&amp;Z4&amp;AA4&amp;AB4&amp;AC4&amp;AD4&amp;AE4&amp;AF4&amp;AG4</f>
        <v>this.RoomParticles.add(new ArrayList&lt;Integer&gt;(Arrays.asList(2,7,0,690,440,920)));</v>
      </c>
    </row>
    <row r="5" spans="1:34" x14ac:dyDescent="0.2">
      <c r="A5">
        <v>3</v>
      </c>
      <c r="B5">
        <f>440</f>
        <v>440</v>
      </c>
      <c r="C5">
        <f>C4</f>
        <v>690</v>
      </c>
      <c r="D5">
        <f>B5+480</f>
        <v>920</v>
      </c>
      <c r="E5">
        <f>E4</f>
        <v>920</v>
      </c>
      <c r="F5">
        <f t="shared" si="0"/>
        <v>480</v>
      </c>
      <c r="G5">
        <f t="shared" si="1"/>
        <v>230</v>
      </c>
      <c r="H5" t="b">
        <f t="shared" si="3"/>
        <v>1</v>
      </c>
      <c r="I5" t="b">
        <f t="shared" si="2"/>
        <v>1</v>
      </c>
      <c r="J5">
        <v>3</v>
      </c>
      <c r="K5">
        <v>440</v>
      </c>
      <c r="L5">
        <v>690</v>
      </c>
      <c r="M5">
        <v>920</v>
      </c>
      <c r="N5">
        <v>920</v>
      </c>
      <c r="O5">
        <v>480</v>
      </c>
      <c r="P5">
        <v>230</v>
      </c>
      <c r="Q5">
        <f t="shared" si="4"/>
        <v>110400</v>
      </c>
      <c r="R5">
        <f t="shared" si="5"/>
        <v>6.7378700030515715</v>
      </c>
      <c r="S5">
        <f t="shared" si="6"/>
        <v>7</v>
      </c>
      <c r="U5" t="s">
        <v>13</v>
      </c>
      <c r="V5">
        <f t="shared" si="7"/>
        <v>3</v>
      </c>
      <c r="W5" t="str">
        <f t="shared" si="8"/>
        <v>,</v>
      </c>
      <c r="X5">
        <f t="shared" si="9"/>
        <v>7</v>
      </c>
      <c r="Y5" t="str">
        <f t="shared" si="10"/>
        <v>,</v>
      </c>
      <c r="Z5">
        <f t="shared" si="11"/>
        <v>440</v>
      </c>
      <c r="AA5" t="str">
        <f t="shared" si="12"/>
        <v>,</v>
      </c>
      <c r="AB5">
        <f t="shared" si="13"/>
        <v>690</v>
      </c>
      <c r="AC5" t="str">
        <f t="shared" si="14"/>
        <v>,</v>
      </c>
      <c r="AD5">
        <f t="shared" si="15"/>
        <v>920</v>
      </c>
      <c r="AE5" t="str">
        <f t="shared" si="16"/>
        <v>,</v>
      </c>
      <c r="AF5">
        <f t="shared" si="17"/>
        <v>920</v>
      </c>
      <c r="AG5" t="s">
        <v>14</v>
      </c>
      <c r="AH5" s="1" t="str">
        <f t="shared" si="18"/>
        <v>this.RoomParticles.add(new ArrayList&lt;Integer&gt;(Arrays.asList(3,7,440,690,920,920)));</v>
      </c>
    </row>
    <row r="6" spans="1:34" x14ac:dyDescent="0.2">
      <c r="A6">
        <v>4</v>
      </c>
      <c r="B6">
        <f>D5</f>
        <v>920</v>
      </c>
      <c r="C6">
        <f>C5</f>
        <v>690</v>
      </c>
      <c r="D6">
        <f>D5+340</f>
        <v>1260</v>
      </c>
      <c r="E6">
        <f>E5</f>
        <v>920</v>
      </c>
      <c r="F6">
        <f t="shared" si="0"/>
        <v>340</v>
      </c>
      <c r="G6">
        <f t="shared" si="1"/>
        <v>230</v>
      </c>
      <c r="H6" t="b">
        <f t="shared" si="3"/>
        <v>1</v>
      </c>
      <c r="I6" t="b">
        <f t="shared" si="2"/>
        <v>1</v>
      </c>
      <c r="J6">
        <v>4</v>
      </c>
      <c r="K6">
        <v>920</v>
      </c>
      <c r="L6">
        <v>690</v>
      </c>
      <c r="M6">
        <v>1260</v>
      </c>
      <c r="N6">
        <v>920</v>
      </c>
      <c r="O6">
        <v>340</v>
      </c>
      <c r="P6">
        <v>230</v>
      </c>
      <c r="Q6">
        <f t="shared" si="4"/>
        <v>78200</v>
      </c>
      <c r="R6">
        <f t="shared" si="5"/>
        <v>4.7726579188281963</v>
      </c>
      <c r="S6">
        <f t="shared" si="6"/>
        <v>5</v>
      </c>
      <c r="U6" t="s">
        <v>13</v>
      </c>
      <c r="V6">
        <f t="shared" si="7"/>
        <v>4</v>
      </c>
      <c r="W6" t="str">
        <f t="shared" si="8"/>
        <v>,</v>
      </c>
      <c r="X6">
        <f t="shared" si="9"/>
        <v>5</v>
      </c>
      <c r="Y6" t="str">
        <f t="shared" si="10"/>
        <v>,</v>
      </c>
      <c r="Z6">
        <f t="shared" si="11"/>
        <v>920</v>
      </c>
      <c r="AA6" t="str">
        <f t="shared" si="12"/>
        <v>,</v>
      </c>
      <c r="AB6">
        <f t="shared" si="13"/>
        <v>690</v>
      </c>
      <c r="AC6" t="str">
        <f t="shared" si="14"/>
        <v>,</v>
      </c>
      <c r="AD6">
        <f t="shared" si="15"/>
        <v>1260</v>
      </c>
      <c r="AE6" t="str">
        <f t="shared" si="16"/>
        <v>,</v>
      </c>
      <c r="AF6">
        <f t="shared" si="17"/>
        <v>920</v>
      </c>
      <c r="AG6" t="s">
        <v>14</v>
      </c>
      <c r="AH6" s="1" t="str">
        <f t="shared" si="18"/>
        <v>this.RoomParticles.add(new ArrayList&lt;Integer&gt;(Arrays.asList(4,5,920,690,1260,920)));</v>
      </c>
    </row>
    <row r="7" spans="1:34" x14ac:dyDescent="0.2">
      <c r="A7">
        <v>5</v>
      </c>
      <c r="B7">
        <f>B6</f>
        <v>920</v>
      </c>
      <c r="C7">
        <f>E6</f>
        <v>920</v>
      </c>
      <c r="D7">
        <f>B7+340</f>
        <v>1260</v>
      </c>
      <c r="E7">
        <f>E6+520</f>
        <v>1440</v>
      </c>
      <c r="F7">
        <f t="shared" si="0"/>
        <v>340</v>
      </c>
      <c r="G7">
        <f t="shared" si="1"/>
        <v>520</v>
      </c>
      <c r="H7" t="b">
        <f t="shared" si="3"/>
        <v>1</v>
      </c>
      <c r="I7" t="b">
        <f t="shared" si="2"/>
        <v>1</v>
      </c>
      <c r="J7">
        <v>5</v>
      </c>
      <c r="K7">
        <v>920</v>
      </c>
      <c r="L7">
        <v>920</v>
      </c>
      <c r="M7">
        <v>1260</v>
      </c>
      <c r="N7">
        <v>1440</v>
      </c>
      <c r="O7">
        <v>340</v>
      </c>
      <c r="P7">
        <v>520</v>
      </c>
      <c r="Q7">
        <f t="shared" si="4"/>
        <v>176800</v>
      </c>
      <c r="R7">
        <f t="shared" si="5"/>
        <v>10.790357033872445</v>
      </c>
      <c r="S7">
        <f t="shared" si="6"/>
        <v>11</v>
      </c>
      <c r="U7" t="s">
        <v>13</v>
      </c>
      <c r="V7">
        <f t="shared" si="7"/>
        <v>5</v>
      </c>
      <c r="W7" t="str">
        <f t="shared" si="8"/>
        <v>,</v>
      </c>
      <c r="X7">
        <f t="shared" si="9"/>
        <v>11</v>
      </c>
      <c r="Y7" t="str">
        <f t="shared" si="10"/>
        <v>,</v>
      </c>
      <c r="Z7">
        <f t="shared" si="11"/>
        <v>920</v>
      </c>
      <c r="AA7" t="str">
        <f t="shared" si="12"/>
        <v>,</v>
      </c>
      <c r="AB7">
        <f t="shared" si="13"/>
        <v>920</v>
      </c>
      <c r="AC7" t="str">
        <f t="shared" si="14"/>
        <v>,</v>
      </c>
      <c r="AD7">
        <f t="shared" si="15"/>
        <v>1260</v>
      </c>
      <c r="AE7" t="str">
        <f t="shared" si="16"/>
        <v>,</v>
      </c>
      <c r="AF7">
        <f t="shared" si="17"/>
        <v>1440</v>
      </c>
      <c r="AG7" t="s">
        <v>14</v>
      </c>
      <c r="AH7" s="1" t="str">
        <f t="shared" si="18"/>
        <v>this.RoomParticles.add(new ArrayList&lt;Integer&gt;(Arrays.asList(5,11,920,920,1260,1440)));</v>
      </c>
    </row>
    <row r="8" spans="1:34" x14ac:dyDescent="0.2">
      <c r="A8">
        <v>6</v>
      </c>
      <c r="B8">
        <v>1260</v>
      </c>
      <c r="C8">
        <f>C5</f>
        <v>690</v>
      </c>
      <c r="D8">
        <f>B8+560</f>
        <v>1820</v>
      </c>
      <c r="E8">
        <f>E5</f>
        <v>920</v>
      </c>
      <c r="F8">
        <f t="shared" si="0"/>
        <v>560</v>
      </c>
      <c r="G8">
        <f t="shared" si="1"/>
        <v>230</v>
      </c>
      <c r="H8" t="b">
        <f t="shared" si="3"/>
        <v>1</v>
      </c>
      <c r="I8" t="b">
        <f t="shared" si="2"/>
        <v>1</v>
      </c>
      <c r="J8">
        <v>6</v>
      </c>
      <c r="K8">
        <v>1260</v>
      </c>
      <c r="L8">
        <v>690</v>
      </c>
      <c r="M8">
        <v>1820</v>
      </c>
      <c r="N8">
        <v>920</v>
      </c>
      <c r="O8">
        <v>560</v>
      </c>
      <c r="P8">
        <v>230</v>
      </c>
      <c r="Q8">
        <f t="shared" si="4"/>
        <v>128800</v>
      </c>
      <c r="R8">
        <f t="shared" si="5"/>
        <v>7.8608483368935005</v>
      </c>
      <c r="S8">
        <f t="shared" si="6"/>
        <v>8</v>
      </c>
      <c r="U8" t="s">
        <v>13</v>
      </c>
      <c r="V8">
        <f t="shared" si="7"/>
        <v>6</v>
      </c>
      <c r="W8" t="str">
        <f t="shared" si="8"/>
        <v>,</v>
      </c>
      <c r="X8">
        <f t="shared" si="9"/>
        <v>8</v>
      </c>
      <c r="Y8" t="str">
        <f t="shared" si="10"/>
        <v>,</v>
      </c>
      <c r="Z8">
        <f t="shared" si="11"/>
        <v>1260</v>
      </c>
      <c r="AA8" t="str">
        <f t="shared" si="12"/>
        <v>,</v>
      </c>
      <c r="AB8">
        <f t="shared" si="13"/>
        <v>690</v>
      </c>
      <c r="AC8" t="str">
        <f t="shared" si="14"/>
        <v>,</v>
      </c>
      <c r="AD8">
        <f t="shared" si="15"/>
        <v>1820</v>
      </c>
      <c r="AE8" t="str">
        <f t="shared" si="16"/>
        <v>,</v>
      </c>
      <c r="AF8">
        <f t="shared" si="17"/>
        <v>920</v>
      </c>
      <c r="AG8" t="s">
        <v>14</v>
      </c>
      <c r="AH8" s="1" t="str">
        <f t="shared" si="18"/>
        <v>this.RoomParticles.add(new ArrayList&lt;Integer&gt;(Arrays.asList(6,8,1260,690,1820,920)));</v>
      </c>
    </row>
    <row r="9" spans="1:34" x14ac:dyDescent="0.2">
      <c r="A9">
        <v>7</v>
      </c>
      <c r="B9">
        <f>2600-1000-340</f>
        <v>1260</v>
      </c>
      <c r="C9">
        <f>1440-520</f>
        <v>920</v>
      </c>
      <c r="D9">
        <f>2600-1000</f>
        <v>1600</v>
      </c>
      <c r="E9">
        <v>1440</v>
      </c>
      <c r="F9">
        <f t="shared" si="0"/>
        <v>340</v>
      </c>
      <c r="G9">
        <f t="shared" si="1"/>
        <v>520</v>
      </c>
      <c r="H9" t="b">
        <f t="shared" si="3"/>
        <v>1</v>
      </c>
      <c r="I9" t="b">
        <f t="shared" si="2"/>
        <v>1</v>
      </c>
      <c r="J9">
        <v>7</v>
      </c>
      <c r="K9">
        <v>1260</v>
      </c>
      <c r="L9">
        <v>920</v>
      </c>
      <c r="M9">
        <v>1600</v>
      </c>
      <c r="N9">
        <v>1440</v>
      </c>
      <c r="O9">
        <v>340</v>
      </c>
      <c r="P9">
        <v>520</v>
      </c>
      <c r="Q9">
        <f t="shared" si="4"/>
        <v>176800</v>
      </c>
      <c r="R9">
        <f t="shared" si="5"/>
        <v>10.790357033872445</v>
      </c>
      <c r="S9">
        <f t="shared" si="6"/>
        <v>11</v>
      </c>
      <c r="U9" t="s">
        <v>13</v>
      </c>
      <c r="V9">
        <f t="shared" si="7"/>
        <v>7</v>
      </c>
      <c r="W9" t="str">
        <f t="shared" si="8"/>
        <v>,</v>
      </c>
      <c r="X9">
        <f t="shared" si="9"/>
        <v>11</v>
      </c>
      <c r="Y9" t="str">
        <f t="shared" si="10"/>
        <v>,</v>
      </c>
      <c r="Z9">
        <f t="shared" si="11"/>
        <v>1260</v>
      </c>
      <c r="AA9" t="str">
        <f t="shared" si="12"/>
        <v>,</v>
      </c>
      <c r="AB9">
        <f t="shared" si="13"/>
        <v>920</v>
      </c>
      <c r="AC9" t="str">
        <f t="shared" si="14"/>
        <v>,</v>
      </c>
      <c r="AD9">
        <f t="shared" si="15"/>
        <v>1600</v>
      </c>
      <c r="AE9" t="str">
        <f t="shared" si="16"/>
        <v>,</v>
      </c>
      <c r="AF9">
        <f t="shared" si="17"/>
        <v>1440</v>
      </c>
      <c r="AG9" t="s">
        <v>14</v>
      </c>
      <c r="AH9" s="1" t="str">
        <f t="shared" si="18"/>
        <v>this.RoomParticles.add(new ArrayList&lt;Integer&gt;(Arrays.asList(7,11,1260,920,1600,1440)));</v>
      </c>
    </row>
    <row r="10" spans="1:34" x14ac:dyDescent="0.2">
      <c r="A10">
        <v>8</v>
      </c>
      <c r="B10">
        <f>2600-650-130</f>
        <v>1820</v>
      </c>
      <c r="C10">
        <v>850</v>
      </c>
      <c r="D10">
        <f>2600-430</f>
        <v>2170</v>
      </c>
      <c r="E10">
        <f>1440-520</f>
        <v>920</v>
      </c>
      <c r="F10">
        <f t="shared" si="0"/>
        <v>350</v>
      </c>
      <c r="G10">
        <f t="shared" si="1"/>
        <v>70</v>
      </c>
      <c r="H10" t="b">
        <f t="shared" si="3"/>
        <v>1</v>
      </c>
      <c r="I10" t="b">
        <f t="shared" si="2"/>
        <v>1</v>
      </c>
      <c r="J10">
        <v>8</v>
      </c>
      <c r="K10">
        <v>1820</v>
      </c>
      <c r="L10">
        <v>850</v>
      </c>
      <c r="M10">
        <v>2170</v>
      </c>
      <c r="N10">
        <v>920</v>
      </c>
      <c r="O10">
        <v>350</v>
      </c>
      <c r="P10">
        <v>70</v>
      </c>
      <c r="Q10">
        <f t="shared" si="4"/>
        <v>24500</v>
      </c>
      <c r="R10">
        <f t="shared" si="5"/>
        <v>1.4952700640830028</v>
      </c>
      <c r="S10">
        <f t="shared" si="6"/>
        <v>2</v>
      </c>
      <c r="U10" t="s">
        <v>13</v>
      </c>
      <c r="V10">
        <f t="shared" si="7"/>
        <v>8</v>
      </c>
      <c r="W10" t="str">
        <f t="shared" si="8"/>
        <v>,</v>
      </c>
      <c r="X10">
        <f t="shared" si="9"/>
        <v>2</v>
      </c>
      <c r="Y10" t="str">
        <f t="shared" si="10"/>
        <v>,</v>
      </c>
      <c r="Z10">
        <f t="shared" si="11"/>
        <v>1820</v>
      </c>
      <c r="AA10" t="str">
        <f t="shared" si="12"/>
        <v>,</v>
      </c>
      <c r="AB10">
        <f t="shared" si="13"/>
        <v>850</v>
      </c>
      <c r="AC10" t="str">
        <f t="shared" si="14"/>
        <v>,</v>
      </c>
      <c r="AD10">
        <f t="shared" si="15"/>
        <v>2170</v>
      </c>
      <c r="AE10" t="str">
        <f t="shared" si="16"/>
        <v>,</v>
      </c>
      <c r="AF10">
        <f t="shared" si="17"/>
        <v>920</v>
      </c>
      <c r="AG10" t="s">
        <v>14</v>
      </c>
      <c r="AH10" s="1" t="str">
        <f t="shared" si="18"/>
        <v>this.RoomParticles.add(new ArrayList&lt;Integer&gt;(Arrays.asList(8,2,1820,850,2170,920)));</v>
      </c>
    </row>
    <row r="11" spans="1:34" x14ac:dyDescent="0.2">
      <c r="A11">
        <v>8</v>
      </c>
      <c r="B11">
        <f>2600-430-340</f>
        <v>1830</v>
      </c>
      <c r="C11">
        <v>920</v>
      </c>
      <c r="D11">
        <f>D10</f>
        <v>2170</v>
      </c>
      <c r="E11">
        <f>1440-210</f>
        <v>1230</v>
      </c>
      <c r="F11">
        <f t="shared" si="0"/>
        <v>340</v>
      </c>
      <c r="G11">
        <f t="shared" si="1"/>
        <v>310</v>
      </c>
      <c r="H11" t="b">
        <f t="shared" si="3"/>
        <v>1</v>
      </c>
      <c r="I11" t="b">
        <f t="shared" si="2"/>
        <v>1</v>
      </c>
      <c r="J11">
        <v>8</v>
      </c>
      <c r="K11">
        <v>1830</v>
      </c>
      <c r="L11">
        <v>920</v>
      </c>
      <c r="M11">
        <v>2170</v>
      </c>
      <c r="N11">
        <v>1230</v>
      </c>
      <c r="O11">
        <v>340</v>
      </c>
      <c r="P11">
        <v>310</v>
      </c>
      <c r="Q11">
        <f t="shared" si="4"/>
        <v>105400</v>
      </c>
      <c r="R11">
        <f t="shared" si="5"/>
        <v>6.4327128471162647</v>
      </c>
      <c r="S11">
        <f t="shared" si="6"/>
        <v>7</v>
      </c>
      <c r="U11" t="s">
        <v>13</v>
      </c>
      <c r="V11">
        <f t="shared" si="7"/>
        <v>8</v>
      </c>
      <c r="W11" t="str">
        <f t="shared" si="8"/>
        <v>,</v>
      </c>
      <c r="X11">
        <f t="shared" si="9"/>
        <v>7</v>
      </c>
      <c r="Y11" t="str">
        <f t="shared" si="10"/>
        <v>,</v>
      </c>
      <c r="Z11">
        <f t="shared" si="11"/>
        <v>1830</v>
      </c>
      <c r="AA11" t="str">
        <f t="shared" si="12"/>
        <v>,</v>
      </c>
      <c r="AB11">
        <f t="shared" si="13"/>
        <v>920</v>
      </c>
      <c r="AC11" t="str">
        <f t="shared" si="14"/>
        <v>,</v>
      </c>
      <c r="AD11">
        <f t="shared" si="15"/>
        <v>2170</v>
      </c>
      <c r="AE11" t="str">
        <f t="shared" si="16"/>
        <v>,</v>
      </c>
      <c r="AF11">
        <f t="shared" si="17"/>
        <v>1230</v>
      </c>
      <c r="AG11" t="s">
        <v>14</v>
      </c>
      <c r="AH11" s="1" t="str">
        <f t="shared" si="18"/>
        <v>this.RoomParticles.add(new ArrayList&lt;Integer&gt;(Arrays.asList(8,7,1830,920,2170,1230)));</v>
      </c>
    </row>
    <row r="12" spans="1:34" x14ac:dyDescent="0.2">
      <c r="A12">
        <v>9</v>
      </c>
      <c r="B12">
        <f>D11</f>
        <v>2170</v>
      </c>
      <c r="C12">
        <v>850</v>
      </c>
      <c r="D12">
        <v>2600</v>
      </c>
      <c r="E12">
        <v>1080</v>
      </c>
      <c r="F12">
        <f t="shared" si="0"/>
        <v>430</v>
      </c>
      <c r="G12">
        <f t="shared" si="1"/>
        <v>230</v>
      </c>
      <c r="H12" t="b">
        <f t="shared" si="3"/>
        <v>1</v>
      </c>
      <c r="I12" t="b">
        <f t="shared" si="2"/>
        <v>1</v>
      </c>
      <c r="J12">
        <v>9</v>
      </c>
      <c r="K12">
        <v>2170</v>
      </c>
      <c r="L12">
        <v>850</v>
      </c>
      <c r="M12">
        <v>2600</v>
      </c>
      <c r="N12">
        <v>1080</v>
      </c>
      <c r="O12">
        <v>430</v>
      </c>
      <c r="P12">
        <v>230</v>
      </c>
      <c r="Q12">
        <f t="shared" si="4"/>
        <v>98900</v>
      </c>
      <c r="R12">
        <f t="shared" si="5"/>
        <v>6.0360085444003664</v>
      </c>
      <c r="S12">
        <f t="shared" si="6"/>
        <v>7</v>
      </c>
      <c r="U12" t="s">
        <v>13</v>
      </c>
      <c r="V12">
        <f t="shared" si="7"/>
        <v>9</v>
      </c>
      <c r="W12" t="str">
        <f t="shared" si="8"/>
        <v>,</v>
      </c>
      <c r="X12">
        <f t="shared" si="9"/>
        <v>7</v>
      </c>
      <c r="Y12" t="str">
        <f t="shared" si="10"/>
        <v>,</v>
      </c>
      <c r="Z12">
        <f t="shared" si="11"/>
        <v>2170</v>
      </c>
      <c r="AA12" t="str">
        <f t="shared" si="12"/>
        <v>,</v>
      </c>
      <c r="AB12">
        <f t="shared" si="13"/>
        <v>850</v>
      </c>
      <c r="AC12" t="str">
        <f t="shared" si="14"/>
        <v>,</v>
      </c>
      <c r="AD12">
        <f t="shared" si="15"/>
        <v>2600</v>
      </c>
      <c r="AE12" t="str">
        <f t="shared" si="16"/>
        <v>,</v>
      </c>
      <c r="AF12">
        <f t="shared" si="17"/>
        <v>1080</v>
      </c>
      <c r="AG12" t="s">
        <v>14</v>
      </c>
      <c r="AH12" s="1" t="str">
        <f t="shared" si="18"/>
        <v>this.RoomParticles.add(new ArrayList&lt;Integer&gt;(Arrays.asList(9,7,2170,850,2600,1080)));</v>
      </c>
    </row>
    <row r="13" spans="1:34" x14ac:dyDescent="0.2">
      <c r="A13">
        <v>10</v>
      </c>
      <c r="B13">
        <v>1820</v>
      </c>
      <c r="C13">
        <v>500</v>
      </c>
      <c r="D13">
        <f>2600-430</f>
        <v>2170</v>
      </c>
      <c r="E13">
        <f>500+350</f>
        <v>850</v>
      </c>
      <c r="F13">
        <f t="shared" si="0"/>
        <v>350</v>
      </c>
      <c r="G13">
        <f t="shared" si="1"/>
        <v>350</v>
      </c>
      <c r="H13" t="b">
        <f t="shared" si="3"/>
        <v>1</v>
      </c>
      <c r="I13" t="b">
        <f t="shared" si="2"/>
        <v>1</v>
      </c>
      <c r="J13">
        <v>10</v>
      </c>
      <c r="K13">
        <v>1820</v>
      </c>
      <c r="L13">
        <v>500</v>
      </c>
      <c r="M13">
        <v>2170</v>
      </c>
      <c r="N13">
        <v>850</v>
      </c>
      <c r="O13">
        <v>350</v>
      </c>
      <c r="P13">
        <v>350</v>
      </c>
      <c r="Q13">
        <f t="shared" si="4"/>
        <v>122500</v>
      </c>
      <c r="R13">
        <f t="shared" si="5"/>
        <v>7.4763503204150137</v>
      </c>
      <c r="S13">
        <f t="shared" si="6"/>
        <v>8</v>
      </c>
      <c r="U13" t="s">
        <v>13</v>
      </c>
      <c r="V13">
        <f t="shared" si="7"/>
        <v>10</v>
      </c>
      <c r="W13" t="str">
        <f t="shared" si="8"/>
        <v>,</v>
      </c>
      <c r="X13">
        <f t="shared" si="9"/>
        <v>8</v>
      </c>
      <c r="Y13" t="str">
        <f t="shared" si="10"/>
        <v>,</v>
      </c>
      <c r="Z13">
        <f t="shared" si="11"/>
        <v>1820</v>
      </c>
      <c r="AA13" t="str">
        <f t="shared" si="12"/>
        <v>,</v>
      </c>
      <c r="AB13">
        <f t="shared" si="13"/>
        <v>500</v>
      </c>
      <c r="AC13" t="str">
        <f t="shared" si="14"/>
        <v>,</v>
      </c>
      <c r="AD13">
        <f t="shared" si="15"/>
        <v>2170</v>
      </c>
      <c r="AE13" t="str">
        <f t="shared" si="16"/>
        <v>,</v>
      </c>
      <c r="AF13">
        <f t="shared" si="17"/>
        <v>850</v>
      </c>
      <c r="AG13" t="s">
        <v>14</v>
      </c>
      <c r="AH13" s="1" t="str">
        <f t="shared" si="18"/>
        <v>this.RoomParticles.add(new ArrayList&lt;Integer&gt;(Arrays.asList(10,8,1820,500,2170,850)));</v>
      </c>
    </row>
    <row r="14" spans="1:34" x14ac:dyDescent="0.2">
      <c r="A14">
        <v>11</v>
      </c>
      <c r="B14">
        <f>1950-130</f>
        <v>1820</v>
      </c>
      <c r="C14">
        <v>130</v>
      </c>
      <c r="D14">
        <v>1950</v>
      </c>
      <c r="E14">
        <v>500</v>
      </c>
      <c r="F14">
        <f t="shared" si="0"/>
        <v>130</v>
      </c>
      <c r="G14">
        <f t="shared" si="1"/>
        <v>370</v>
      </c>
      <c r="H14" t="b">
        <f t="shared" si="3"/>
        <v>1</v>
      </c>
      <c r="I14" t="b">
        <f t="shared" si="2"/>
        <v>1</v>
      </c>
      <c r="J14">
        <v>11</v>
      </c>
      <c r="K14">
        <v>1820</v>
      </c>
      <c r="L14">
        <v>130</v>
      </c>
      <c r="M14">
        <v>1950</v>
      </c>
      <c r="N14">
        <v>500</v>
      </c>
      <c r="O14">
        <v>130</v>
      </c>
      <c r="P14">
        <v>370</v>
      </c>
      <c r="Q14">
        <f t="shared" si="4"/>
        <v>48100</v>
      </c>
      <c r="R14">
        <f t="shared" si="5"/>
        <v>2.9356118400976503</v>
      </c>
      <c r="S14">
        <f t="shared" si="6"/>
        <v>3</v>
      </c>
      <c r="U14" t="s">
        <v>13</v>
      </c>
      <c r="V14">
        <f t="shared" si="7"/>
        <v>11</v>
      </c>
      <c r="W14" t="str">
        <f t="shared" si="8"/>
        <v>,</v>
      </c>
      <c r="X14">
        <f t="shared" si="9"/>
        <v>3</v>
      </c>
      <c r="Y14" t="str">
        <f t="shared" si="10"/>
        <v>,</v>
      </c>
      <c r="Z14">
        <f t="shared" si="11"/>
        <v>1820</v>
      </c>
      <c r="AA14" t="str">
        <f t="shared" si="12"/>
        <v>,</v>
      </c>
      <c r="AB14">
        <f t="shared" si="13"/>
        <v>130</v>
      </c>
      <c r="AC14" t="str">
        <f t="shared" si="14"/>
        <v>,</v>
      </c>
      <c r="AD14">
        <f t="shared" si="15"/>
        <v>1950</v>
      </c>
      <c r="AE14" t="str">
        <f t="shared" si="16"/>
        <v>,</v>
      </c>
      <c r="AF14">
        <f t="shared" si="17"/>
        <v>500</v>
      </c>
      <c r="AG14" t="s">
        <v>14</v>
      </c>
      <c r="AH14" s="1" t="str">
        <f t="shared" si="18"/>
        <v>this.RoomParticles.add(new ArrayList&lt;Integer&gt;(Arrays.asList(11,3,1820,130,1950,500)));</v>
      </c>
    </row>
    <row r="15" spans="1:34" x14ac:dyDescent="0.2">
      <c r="A15">
        <v>12</v>
      </c>
      <c r="B15">
        <v>1380</v>
      </c>
      <c r="C15">
        <v>0</v>
      </c>
      <c r="D15">
        <v>1950</v>
      </c>
      <c r="E15">
        <v>130</v>
      </c>
      <c r="F15">
        <f t="shared" si="0"/>
        <v>570</v>
      </c>
      <c r="G15">
        <f t="shared" si="1"/>
        <v>130</v>
      </c>
      <c r="H15" t="b">
        <f t="shared" si="3"/>
        <v>1</v>
      </c>
      <c r="I15" t="b">
        <f t="shared" si="2"/>
        <v>1</v>
      </c>
      <c r="J15">
        <v>12</v>
      </c>
      <c r="K15">
        <v>1380</v>
      </c>
      <c r="L15">
        <v>0</v>
      </c>
      <c r="M15">
        <v>1950</v>
      </c>
      <c r="N15">
        <v>130</v>
      </c>
      <c r="O15">
        <v>570</v>
      </c>
      <c r="P15">
        <v>130</v>
      </c>
      <c r="Q15">
        <f t="shared" si="4"/>
        <v>74100</v>
      </c>
      <c r="R15">
        <f t="shared" si="5"/>
        <v>4.5224290509612448</v>
      </c>
      <c r="S15">
        <f t="shared" si="6"/>
        <v>5</v>
      </c>
      <c r="U15" t="s">
        <v>13</v>
      </c>
      <c r="V15">
        <f t="shared" si="7"/>
        <v>12</v>
      </c>
      <c r="W15" t="str">
        <f t="shared" si="8"/>
        <v>,</v>
      </c>
      <c r="X15">
        <f t="shared" si="9"/>
        <v>5</v>
      </c>
      <c r="Y15" t="str">
        <f t="shared" si="10"/>
        <v>,</v>
      </c>
      <c r="Z15">
        <f t="shared" si="11"/>
        <v>1380</v>
      </c>
      <c r="AA15" t="str">
        <f t="shared" si="12"/>
        <v>,</v>
      </c>
      <c r="AB15">
        <f t="shared" si="13"/>
        <v>0</v>
      </c>
      <c r="AC15" t="str">
        <f t="shared" si="14"/>
        <v>,</v>
      </c>
      <c r="AD15">
        <f t="shared" si="15"/>
        <v>1950</v>
      </c>
      <c r="AE15" t="str">
        <f t="shared" si="16"/>
        <v>,</v>
      </c>
      <c r="AF15">
        <f t="shared" si="17"/>
        <v>130</v>
      </c>
      <c r="AG15" t="s">
        <v>14</v>
      </c>
      <c r="AH15" s="1" t="str">
        <f t="shared" si="18"/>
        <v>this.RoomParticles.add(new ArrayList&lt;Integer&gt;(Arrays.asList(12,5,1380,0,1950,130)));</v>
      </c>
    </row>
    <row r="16" spans="1:34" x14ac:dyDescent="0.2">
      <c r="A16">
        <v>13</v>
      </c>
      <c r="B16">
        <v>1010</v>
      </c>
      <c r="C16">
        <v>0</v>
      </c>
      <c r="D16">
        <f>B16+370</f>
        <v>1380</v>
      </c>
      <c r="E16">
        <v>270</v>
      </c>
      <c r="F16">
        <f t="shared" si="0"/>
        <v>370</v>
      </c>
      <c r="G16">
        <f t="shared" si="1"/>
        <v>270</v>
      </c>
      <c r="H16" t="b">
        <f t="shared" si="3"/>
        <v>1</v>
      </c>
      <c r="I16" t="b">
        <f t="shared" si="2"/>
        <v>1</v>
      </c>
      <c r="J16">
        <v>13</v>
      </c>
      <c r="K16">
        <v>1010</v>
      </c>
      <c r="L16">
        <v>0</v>
      </c>
      <c r="M16">
        <v>1380</v>
      </c>
      <c r="N16">
        <v>270</v>
      </c>
      <c r="O16">
        <v>370</v>
      </c>
      <c r="P16">
        <v>270</v>
      </c>
      <c r="Q16">
        <f t="shared" si="4"/>
        <v>99900</v>
      </c>
      <c r="R16">
        <f t="shared" si="5"/>
        <v>6.0970399755874274</v>
      </c>
      <c r="S16">
        <f t="shared" si="6"/>
        <v>7</v>
      </c>
      <c r="U16" t="s">
        <v>13</v>
      </c>
      <c r="V16">
        <f t="shared" si="7"/>
        <v>13</v>
      </c>
      <c r="W16" t="str">
        <f t="shared" si="8"/>
        <v>,</v>
      </c>
      <c r="X16">
        <f t="shared" si="9"/>
        <v>7</v>
      </c>
      <c r="Y16" t="str">
        <f t="shared" si="10"/>
        <v>,</v>
      </c>
      <c r="Z16">
        <f t="shared" si="11"/>
        <v>1010</v>
      </c>
      <c r="AA16" t="str">
        <f t="shared" si="12"/>
        <v>,</v>
      </c>
      <c r="AB16">
        <f t="shared" si="13"/>
        <v>0</v>
      </c>
      <c r="AC16" t="str">
        <f t="shared" si="14"/>
        <v>,</v>
      </c>
      <c r="AD16">
        <f t="shared" si="15"/>
        <v>1380</v>
      </c>
      <c r="AE16" t="str">
        <f t="shared" si="16"/>
        <v>,</v>
      </c>
      <c r="AF16">
        <f t="shared" si="17"/>
        <v>270</v>
      </c>
      <c r="AG16" t="s">
        <v>14</v>
      </c>
      <c r="AH16" s="1" t="str">
        <f t="shared" si="18"/>
        <v>this.RoomParticles.add(new ArrayList&lt;Integer&gt;(Arrays.asList(13,7,1010,0,1380,270)));</v>
      </c>
    </row>
    <row r="17" spans="1:35" x14ac:dyDescent="0.2">
      <c r="A17">
        <v>14</v>
      </c>
      <c r="B17">
        <v>580</v>
      </c>
      <c r="C17">
        <v>0</v>
      </c>
      <c r="D17">
        <f>B17+430</f>
        <v>1010</v>
      </c>
      <c r="E17">
        <v>270</v>
      </c>
      <c r="F17">
        <f t="shared" si="0"/>
        <v>430</v>
      </c>
      <c r="G17">
        <f t="shared" si="1"/>
        <v>270</v>
      </c>
      <c r="H17" t="b">
        <f t="shared" si="3"/>
        <v>1</v>
      </c>
      <c r="I17" t="b">
        <f t="shared" si="2"/>
        <v>1</v>
      </c>
      <c r="J17">
        <v>14</v>
      </c>
      <c r="K17">
        <v>580</v>
      </c>
      <c r="L17">
        <v>0</v>
      </c>
      <c r="M17">
        <v>1010</v>
      </c>
      <c r="N17">
        <v>270</v>
      </c>
      <c r="O17">
        <v>430</v>
      </c>
      <c r="P17">
        <v>270</v>
      </c>
      <c r="Q17">
        <f t="shared" si="4"/>
        <v>116100</v>
      </c>
      <c r="R17">
        <f t="shared" si="5"/>
        <v>7.0857491608178211</v>
      </c>
      <c r="S17">
        <f t="shared" si="6"/>
        <v>8</v>
      </c>
      <c r="U17" t="s">
        <v>13</v>
      </c>
      <c r="V17">
        <f t="shared" si="7"/>
        <v>14</v>
      </c>
      <c r="W17" t="str">
        <f t="shared" si="8"/>
        <v>,</v>
      </c>
      <c r="X17">
        <f t="shared" si="9"/>
        <v>8</v>
      </c>
      <c r="Y17" t="str">
        <f t="shared" si="10"/>
        <v>,</v>
      </c>
      <c r="Z17">
        <f t="shared" si="11"/>
        <v>580</v>
      </c>
      <c r="AA17" t="str">
        <f t="shared" si="12"/>
        <v>,</v>
      </c>
      <c r="AB17">
        <f t="shared" si="13"/>
        <v>0</v>
      </c>
      <c r="AC17" t="str">
        <f t="shared" si="14"/>
        <v>,</v>
      </c>
      <c r="AD17">
        <f t="shared" si="15"/>
        <v>1010</v>
      </c>
      <c r="AE17" t="str">
        <f t="shared" si="16"/>
        <v>,</v>
      </c>
      <c r="AF17">
        <f t="shared" si="17"/>
        <v>270</v>
      </c>
      <c r="AG17" t="s">
        <v>14</v>
      </c>
      <c r="AH17" s="1" t="str">
        <f t="shared" si="18"/>
        <v>this.RoomParticles.add(new ArrayList&lt;Integer&gt;(Arrays.asList(14,8,580,0,1010,270)));</v>
      </c>
    </row>
    <row r="18" spans="1:35" x14ac:dyDescent="0.2">
      <c r="A18">
        <v>15</v>
      </c>
      <c r="B18">
        <v>0</v>
      </c>
      <c r="C18">
        <v>0</v>
      </c>
      <c r="D18">
        <v>580</v>
      </c>
      <c r="E18">
        <v>130</v>
      </c>
      <c r="F18">
        <f t="shared" si="0"/>
        <v>580</v>
      </c>
      <c r="G18">
        <f t="shared" si="1"/>
        <v>130</v>
      </c>
      <c r="H18" t="b">
        <f t="shared" si="3"/>
        <v>1</v>
      </c>
      <c r="I18" t="b">
        <f t="shared" si="2"/>
        <v>1</v>
      </c>
      <c r="J18">
        <v>15</v>
      </c>
      <c r="K18">
        <v>0</v>
      </c>
      <c r="L18">
        <v>0</v>
      </c>
      <c r="M18">
        <v>580</v>
      </c>
      <c r="N18">
        <v>130</v>
      </c>
      <c r="O18">
        <v>580</v>
      </c>
      <c r="P18">
        <v>130</v>
      </c>
      <c r="Q18">
        <f t="shared" si="4"/>
        <v>75400</v>
      </c>
      <c r="R18">
        <f t="shared" si="5"/>
        <v>4.6017699115044248</v>
      </c>
      <c r="S18">
        <f t="shared" si="6"/>
        <v>5</v>
      </c>
      <c r="U18" t="s">
        <v>13</v>
      </c>
      <c r="V18">
        <f t="shared" si="7"/>
        <v>15</v>
      </c>
      <c r="W18" t="str">
        <f t="shared" si="8"/>
        <v>,</v>
      </c>
      <c r="X18">
        <f t="shared" si="9"/>
        <v>5</v>
      </c>
      <c r="Y18" t="str">
        <f t="shared" si="10"/>
        <v>,</v>
      </c>
      <c r="Z18">
        <f t="shared" si="11"/>
        <v>0</v>
      </c>
      <c r="AA18" t="str">
        <f t="shared" si="12"/>
        <v>,</v>
      </c>
      <c r="AB18">
        <f t="shared" si="13"/>
        <v>0</v>
      </c>
      <c r="AC18" t="str">
        <f t="shared" si="14"/>
        <v>,</v>
      </c>
      <c r="AD18">
        <f t="shared" si="15"/>
        <v>580</v>
      </c>
      <c r="AE18" t="str">
        <f t="shared" si="16"/>
        <v>,</v>
      </c>
      <c r="AF18">
        <f t="shared" si="17"/>
        <v>130</v>
      </c>
      <c r="AG18" t="s">
        <v>14</v>
      </c>
      <c r="AH18" s="1" t="str">
        <f t="shared" si="18"/>
        <v>this.RoomParticles.add(new ArrayList&lt;Integer&gt;(Arrays.asList(15,5,0,0,580,130)));</v>
      </c>
    </row>
    <row r="19" spans="1:35" x14ac:dyDescent="0.2">
      <c r="A19">
        <v>15</v>
      </c>
      <c r="B19">
        <v>440</v>
      </c>
      <c r="C19">
        <v>130</v>
      </c>
      <c r="D19">
        <v>580</v>
      </c>
      <c r="E19">
        <v>320</v>
      </c>
      <c r="F19">
        <f t="shared" si="0"/>
        <v>140</v>
      </c>
      <c r="G19">
        <f t="shared" si="1"/>
        <v>190</v>
      </c>
      <c r="H19" t="b">
        <f t="shared" si="3"/>
        <v>1</v>
      </c>
      <c r="I19" t="b">
        <f t="shared" si="2"/>
        <v>1</v>
      </c>
      <c r="J19">
        <v>15</v>
      </c>
      <c r="K19">
        <v>440</v>
      </c>
      <c r="L19">
        <v>130</v>
      </c>
      <c r="M19">
        <v>580</v>
      </c>
      <c r="N19">
        <v>320</v>
      </c>
      <c r="O19">
        <v>140</v>
      </c>
      <c r="P19">
        <v>190</v>
      </c>
      <c r="Q19">
        <f t="shared" si="4"/>
        <v>26600</v>
      </c>
      <c r="R19">
        <f t="shared" si="5"/>
        <v>1.6234360695758316</v>
      </c>
      <c r="S19">
        <f t="shared" si="6"/>
        <v>2</v>
      </c>
      <c r="U19" t="s">
        <v>13</v>
      </c>
      <c r="V19">
        <f t="shared" si="7"/>
        <v>15</v>
      </c>
      <c r="W19" t="str">
        <f t="shared" si="8"/>
        <v>,</v>
      </c>
      <c r="X19">
        <f t="shared" si="9"/>
        <v>2</v>
      </c>
      <c r="Y19" t="str">
        <f t="shared" si="10"/>
        <v>,</v>
      </c>
      <c r="Z19">
        <f t="shared" si="11"/>
        <v>440</v>
      </c>
      <c r="AA19" t="str">
        <f t="shared" si="12"/>
        <v>,</v>
      </c>
      <c r="AB19">
        <f t="shared" si="13"/>
        <v>130</v>
      </c>
      <c r="AC19" t="str">
        <f t="shared" si="14"/>
        <v>,</v>
      </c>
      <c r="AD19">
        <f t="shared" si="15"/>
        <v>580</v>
      </c>
      <c r="AE19" t="str">
        <f t="shared" si="16"/>
        <v>,</v>
      </c>
      <c r="AF19">
        <f t="shared" si="17"/>
        <v>320</v>
      </c>
      <c r="AG19" t="s">
        <v>14</v>
      </c>
      <c r="AH19" s="1" t="str">
        <f t="shared" si="18"/>
        <v>this.RoomParticles.add(new ArrayList&lt;Integer&gt;(Arrays.asList(15,2,440,130,580,320)));</v>
      </c>
    </row>
    <row r="20" spans="1:35" x14ac:dyDescent="0.2">
      <c r="P20" t="s">
        <v>9</v>
      </c>
      <c r="Q20">
        <f>SUM(Q3:Q19)</f>
        <v>1638500</v>
      </c>
    </row>
    <row r="21" spans="1:35" x14ac:dyDescent="0.2">
      <c r="C21">
        <f>14.4-11.2</f>
        <v>3.2000000000000011</v>
      </c>
      <c r="D21">
        <f>2.3+3.7+5.2</f>
        <v>11.2</v>
      </c>
      <c r="P21" t="s">
        <v>10</v>
      </c>
      <c r="Q21">
        <f>Q20/Q22</f>
        <v>16385</v>
      </c>
    </row>
    <row r="22" spans="1:35" x14ac:dyDescent="0.2">
      <c r="P22" t="s">
        <v>8</v>
      </c>
      <c r="Q22">
        <v>100</v>
      </c>
      <c r="AH22" t="s">
        <v>16</v>
      </c>
      <c r="AI22" t="s">
        <v>16</v>
      </c>
    </row>
    <row r="23" spans="1:35" x14ac:dyDescent="0.2">
      <c r="P23" t="s">
        <v>11</v>
      </c>
      <c r="S23">
        <f>SUM(S3:S19)</f>
        <v>108</v>
      </c>
      <c r="AH23" t="s">
        <v>27</v>
      </c>
      <c r="AI23" t="s">
        <v>27</v>
      </c>
    </row>
    <row r="24" spans="1:35" x14ac:dyDescent="0.2">
      <c r="AH24" t="s">
        <v>17</v>
      </c>
      <c r="AI24" t="s">
        <v>17</v>
      </c>
    </row>
    <row r="25" spans="1:35" x14ac:dyDescent="0.2">
      <c r="AH25" t="s">
        <v>18</v>
      </c>
      <c r="AI25" t="s">
        <v>18</v>
      </c>
    </row>
    <row r="26" spans="1:35" x14ac:dyDescent="0.2">
      <c r="AH26" t="s">
        <v>19</v>
      </c>
      <c r="AI26" t="s">
        <v>19</v>
      </c>
    </row>
    <row r="27" spans="1:35" x14ac:dyDescent="0.2">
      <c r="AH27" t="s">
        <v>28</v>
      </c>
      <c r="AI27" t="s">
        <v>28</v>
      </c>
    </row>
    <row r="28" spans="1:35" x14ac:dyDescent="0.2">
      <c r="AH28" t="s">
        <v>20</v>
      </c>
      <c r="AI28" t="s">
        <v>20</v>
      </c>
    </row>
    <row r="29" spans="1:35" x14ac:dyDescent="0.2">
      <c r="AH29" t="s">
        <v>29</v>
      </c>
      <c r="AI29" t="s">
        <v>31</v>
      </c>
    </row>
    <row r="30" spans="1:35" x14ac:dyDescent="0.2">
      <c r="AH30" t="s">
        <v>21</v>
      </c>
    </row>
    <row r="31" spans="1:35" x14ac:dyDescent="0.2">
      <c r="AH31" t="s">
        <v>34</v>
      </c>
      <c r="AI31" t="s">
        <v>34</v>
      </c>
    </row>
    <row r="32" spans="1:35" x14ac:dyDescent="0.2">
      <c r="AH32" t="s">
        <v>22</v>
      </c>
      <c r="AI32" t="s">
        <v>22</v>
      </c>
    </row>
    <row r="33" spans="34:35" x14ac:dyDescent="0.2">
      <c r="AH33" t="s">
        <v>30</v>
      </c>
      <c r="AI33" t="s">
        <v>30</v>
      </c>
    </row>
    <row r="34" spans="34:35" x14ac:dyDescent="0.2">
      <c r="AH34" t="s">
        <v>23</v>
      </c>
      <c r="AI34" t="s">
        <v>23</v>
      </c>
    </row>
    <row r="35" spans="34:35" x14ac:dyDescent="0.2">
      <c r="AH35" t="s">
        <v>32</v>
      </c>
      <c r="AI35" t="s">
        <v>32</v>
      </c>
    </row>
    <row r="36" spans="34:35" x14ac:dyDescent="0.2">
      <c r="AH36" t="s">
        <v>33</v>
      </c>
      <c r="AI36" t="s">
        <v>33</v>
      </c>
    </row>
    <row r="37" spans="34:35" x14ac:dyDescent="0.2">
      <c r="AH37" t="s">
        <v>24</v>
      </c>
      <c r="AI37" t="s">
        <v>26</v>
      </c>
    </row>
    <row r="38" spans="34:35" x14ac:dyDescent="0.2">
      <c r="AH38" t="s">
        <v>25</v>
      </c>
    </row>
  </sheetData>
  <mergeCells count="2">
    <mergeCell ref="K1:L1"/>
    <mergeCell ref="M1:N1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conta</cp:lastModifiedBy>
  <cp:revision>3</cp:revision>
  <dcterms:created xsi:type="dcterms:W3CDTF">2018-03-23T17:17:10Z</dcterms:created>
  <dcterms:modified xsi:type="dcterms:W3CDTF">2018-03-30T13:46:38Z</dcterms:modified>
  <dc:language>de-AT</dc:language>
</cp:coreProperties>
</file>