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1037" documentId="13_ncr:1_{B9C774FA-0619-4425-939C-10DAF48BA0BD}" xr6:coauthVersionLast="47" xr6:coauthVersionMax="47" xr10:uidLastSave="{5A8F176C-AE8C-4B30-9689-10F11CCE047A}"/>
  <bookViews>
    <workbookView xWindow="-108" yWindow="-108" windowWidth="19416" windowHeight="10560" activeTab="1" xr2:uid="{00000000-000D-0000-FFFF-FFFF00000000}"/>
  </bookViews>
  <sheets>
    <sheet name="SUS Einfügen" sheetId="12" r:id="rId1"/>
    <sheet name="Notenliste" sheetId="8" r:id="rId2"/>
    <sheet name="VorrechnenN" sheetId="13" r:id="rId3"/>
    <sheet name="Uebertrag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" i="11" l="1"/>
  <c r="BQ4" i="11"/>
  <c r="BQ5" i="11"/>
  <c r="BQ6" i="11"/>
  <c r="BQ7" i="11"/>
  <c r="BQ8" i="11"/>
  <c r="BQ9" i="11"/>
  <c r="BQ10" i="11"/>
  <c r="BQ11" i="11"/>
  <c r="BQ12" i="11"/>
  <c r="BQ13" i="11"/>
  <c r="BO3" i="11"/>
  <c r="BO4" i="11"/>
  <c r="BO5" i="11"/>
  <c r="BO6" i="11"/>
  <c r="BO7" i="11"/>
  <c r="BO8" i="11"/>
  <c r="BO9" i="11"/>
  <c r="BO10" i="11"/>
  <c r="BO11" i="11"/>
  <c r="BO12" i="11"/>
  <c r="BO13" i="11"/>
  <c r="BO2" i="11"/>
  <c r="BQ2" i="11"/>
  <c r="CG2" i="11"/>
  <c r="CG3" i="11"/>
  <c r="CG4" i="11"/>
  <c r="CG5" i="11"/>
  <c r="CG6" i="11"/>
  <c r="CG7" i="11"/>
  <c r="CG8" i="11"/>
  <c r="CG9" i="11"/>
  <c r="CG10" i="11"/>
  <c r="CG11" i="11"/>
  <c r="CG12" i="11"/>
  <c r="CG13" i="11"/>
  <c r="BX2" i="11"/>
  <c r="BY2" i="11" s="1"/>
  <c r="BZ2" i="11" s="1"/>
  <c r="CA2" i="11" s="1"/>
  <c r="CB2" i="11" s="1"/>
  <c r="CC2" i="11" s="1"/>
  <c r="CD2" i="11" s="1"/>
  <c r="CE2" i="11" s="1"/>
  <c r="CF2" i="11" s="1"/>
  <c r="BX3" i="11"/>
  <c r="BY3" i="11" s="1"/>
  <c r="BZ3" i="11" s="1"/>
  <c r="CA3" i="11" s="1"/>
  <c r="CB3" i="11" s="1"/>
  <c r="CC3" i="11" s="1"/>
  <c r="CD3" i="11" s="1"/>
  <c r="CE3" i="11" s="1"/>
  <c r="CF3" i="11" s="1"/>
  <c r="BX4" i="11"/>
  <c r="BY4" i="11" s="1"/>
  <c r="BZ4" i="11" s="1"/>
  <c r="CA4" i="11" s="1"/>
  <c r="CB4" i="11" s="1"/>
  <c r="CC4" i="11" s="1"/>
  <c r="CD4" i="11" s="1"/>
  <c r="CE4" i="11" s="1"/>
  <c r="CF4" i="11" s="1"/>
  <c r="BX5" i="11"/>
  <c r="BY5" i="11"/>
  <c r="BZ5" i="11" s="1"/>
  <c r="CA5" i="11" s="1"/>
  <c r="CB5" i="11" s="1"/>
  <c r="CC5" i="11" s="1"/>
  <c r="CD5" i="11" s="1"/>
  <c r="CE5" i="11" s="1"/>
  <c r="CF5" i="11" s="1"/>
  <c r="BX6" i="11"/>
  <c r="BY6" i="11" s="1"/>
  <c r="BZ6" i="11" s="1"/>
  <c r="CA6" i="11" s="1"/>
  <c r="CB6" i="11" s="1"/>
  <c r="CC6" i="11" s="1"/>
  <c r="CD6" i="11" s="1"/>
  <c r="CE6" i="11" s="1"/>
  <c r="CF6" i="11" s="1"/>
  <c r="BX7" i="11"/>
  <c r="BY7" i="11" s="1"/>
  <c r="BZ7" i="11" s="1"/>
  <c r="CA7" i="11" s="1"/>
  <c r="CB7" i="11" s="1"/>
  <c r="CC7" i="11" s="1"/>
  <c r="CD7" i="11" s="1"/>
  <c r="CE7" i="11" s="1"/>
  <c r="CF7" i="11" s="1"/>
  <c r="BX8" i="11"/>
  <c r="BY8" i="11"/>
  <c r="BZ8" i="11" s="1"/>
  <c r="CA8" i="11" s="1"/>
  <c r="CB8" i="11" s="1"/>
  <c r="CC8" i="11" s="1"/>
  <c r="CD8" i="11" s="1"/>
  <c r="CE8" i="11" s="1"/>
  <c r="CF8" i="11" s="1"/>
  <c r="BX9" i="11"/>
  <c r="BY9" i="11" s="1"/>
  <c r="BZ9" i="11" s="1"/>
  <c r="CA9" i="11" s="1"/>
  <c r="CB9" i="11" s="1"/>
  <c r="CC9" i="11" s="1"/>
  <c r="CD9" i="11" s="1"/>
  <c r="CE9" i="11" s="1"/>
  <c r="CF9" i="11" s="1"/>
  <c r="BX10" i="11"/>
  <c r="BY10" i="11" s="1"/>
  <c r="BZ10" i="11" s="1"/>
  <c r="CA10" i="11" s="1"/>
  <c r="CB10" i="11" s="1"/>
  <c r="CC10" i="11" s="1"/>
  <c r="CD10" i="11" s="1"/>
  <c r="CE10" i="11" s="1"/>
  <c r="CF10" i="11" s="1"/>
  <c r="BX11" i="11"/>
  <c r="BY11" i="11" s="1"/>
  <c r="BZ11" i="11" s="1"/>
  <c r="CA11" i="11" s="1"/>
  <c r="CB11" i="11" s="1"/>
  <c r="CC11" i="11" s="1"/>
  <c r="CD11" i="11" s="1"/>
  <c r="CE11" i="11" s="1"/>
  <c r="CF11" i="11" s="1"/>
  <c r="BX12" i="11"/>
  <c r="BY12" i="11"/>
  <c r="BZ12" i="11"/>
  <c r="CA12" i="11" s="1"/>
  <c r="CB12" i="11" s="1"/>
  <c r="CC12" i="11" s="1"/>
  <c r="CD12" i="11" s="1"/>
  <c r="CE12" i="11" s="1"/>
  <c r="CF12" i="11" s="1"/>
  <c r="BX13" i="11"/>
  <c r="BY13" i="11"/>
  <c r="BZ13" i="11" s="1"/>
  <c r="CA13" i="11" s="1"/>
  <c r="CB13" i="11" s="1"/>
  <c r="CC13" i="11" s="1"/>
  <c r="CD13" i="11" s="1"/>
  <c r="CE13" i="11" s="1"/>
  <c r="CF13" i="11" s="1"/>
  <c r="BW3" i="11"/>
  <c r="BW4" i="11"/>
  <c r="BW5" i="11"/>
  <c r="BW6" i="11"/>
  <c r="BW7" i="11"/>
  <c r="BW8" i="11"/>
  <c r="BW9" i="11"/>
  <c r="BW10" i="11"/>
  <c r="BW11" i="11"/>
  <c r="BW12" i="11"/>
  <c r="BW13" i="11"/>
  <c r="BW2" i="11"/>
  <c r="AM3" i="13"/>
  <c r="AM4" i="13"/>
  <c r="AM5" i="13"/>
  <c r="AM6" i="13"/>
  <c r="AM7" i="13"/>
  <c r="AM8" i="13"/>
  <c r="AM9" i="13"/>
  <c r="AM10" i="13"/>
  <c r="AM11" i="13"/>
  <c r="AM12" i="13"/>
  <c r="AM13" i="13"/>
  <c r="J10" i="13"/>
  <c r="I10" i="13"/>
  <c r="E10" i="13"/>
  <c r="J9" i="13"/>
  <c r="I9" i="13"/>
  <c r="F9" i="13"/>
  <c r="E9" i="13"/>
  <c r="I8" i="13"/>
  <c r="E8" i="13"/>
  <c r="J7" i="13"/>
  <c r="K7" i="13" s="1"/>
  <c r="G7" i="13"/>
  <c r="F7" i="13"/>
  <c r="F10" i="13" s="1"/>
  <c r="K6" i="13"/>
  <c r="L6" i="13" s="1"/>
  <c r="J6" i="13"/>
  <c r="F6" i="13"/>
  <c r="G6" i="13" s="1"/>
  <c r="J5" i="13"/>
  <c r="J8" i="13" s="1"/>
  <c r="F5" i="13"/>
  <c r="F8" i="13" s="1"/>
  <c r="G4" i="13"/>
  <c r="H4" i="13" s="1"/>
  <c r="F4" i="13"/>
  <c r="F3" i="13"/>
  <c r="G2" i="13"/>
  <c r="H2" i="13" s="1"/>
  <c r="F2" i="13"/>
  <c r="A25" i="13"/>
  <c r="A24" i="13"/>
  <c r="A23" i="13"/>
  <c r="A22" i="13"/>
  <c r="A21" i="13"/>
  <c r="A20" i="13"/>
  <c r="A19" i="13"/>
  <c r="A18" i="13"/>
  <c r="A17" i="13"/>
  <c r="A16" i="13"/>
  <c r="A15" i="13"/>
  <c r="AI13" i="13"/>
  <c r="C13" i="13"/>
  <c r="B13" i="13"/>
  <c r="B25" i="13" s="1"/>
  <c r="AI12" i="13"/>
  <c r="C12" i="13"/>
  <c r="B12" i="13"/>
  <c r="AI11" i="13"/>
  <c r="C11" i="13"/>
  <c r="B11" i="13"/>
  <c r="B24" i="13" s="1"/>
  <c r="C10" i="13"/>
  <c r="B10" i="13"/>
  <c r="B23" i="13" s="1"/>
  <c r="C9" i="13"/>
  <c r="B9" i="13"/>
  <c r="B22" i="13" s="1"/>
  <c r="C8" i="13"/>
  <c r="B8" i="13"/>
  <c r="B21" i="13" s="1"/>
  <c r="C7" i="13"/>
  <c r="B7" i="13"/>
  <c r="B20" i="13" s="1"/>
  <c r="C6" i="13"/>
  <c r="B6" i="13"/>
  <c r="B19" i="13" s="1"/>
  <c r="C5" i="13"/>
  <c r="B5" i="13"/>
  <c r="B18" i="13" s="1"/>
  <c r="C4" i="13"/>
  <c r="B4" i="13"/>
  <c r="B17" i="13" s="1"/>
  <c r="C3" i="13"/>
  <c r="B3" i="13"/>
  <c r="B16" i="13" s="1"/>
  <c r="C2" i="13"/>
  <c r="B2" i="13"/>
  <c r="B15" i="13" s="1"/>
  <c r="D3" i="12"/>
  <c r="D4" i="12"/>
  <c r="D5" i="12"/>
  <c r="D6" i="12"/>
  <c r="D7" i="12"/>
  <c r="D8" i="12"/>
  <c r="D9" i="12"/>
  <c r="D10" i="12"/>
  <c r="D11" i="12"/>
  <c r="D12" i="12"/>
  <c r="D13" i="12"/>
  <c r="D2" i="12"/>
  <c r="F3" i="12"/>
  <c r="CH3" i="11"/>
  <c r="CH4" i="11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2" i="11"/>
  <c r="BT3" i="11"/>
  <c r="BT4" i="11" s="1"/>
  <c r="BT5" i="11" s="1"/>
  <c r="BT6" i="11" s="1"/>
  <c r="BT7" i="11" s="1"/>
  <c r="BT8" i="11" s="1"/>
  <c r="BT9" i="11" s="1"/>
  <c r="BT10" i="11" s="1"/>
  <c r="BT11" i="11" s="1"/>
  <c r="BT12" i="11" s="1"/>
  <c r="BT13" i="11" s="1"/>
  <c r="BR3" i="11"/>
  <c r="BR4" i="11" s="1"/>
  <c r="BR5" i="11" s="1"/>
  <c r="BR6" i="11" s="1"/>
  <c r="BR7" i="11" s="1"/>
  <c r="BR8" i="11" s="1"/>
  <c r="BR9" i="11" s="1"/>
  <c r="BR10" i="11" s="1"/>
  <c r="BR11" i="11" s="1"/>
  <c r="BR12" i="11" s="1"/>
  <c r="BR13" i="11" s="1"/>
  <c r="BP3" i="11"/>
  <c r="BP4" i="11" s="1"/>
  <c r="BP5" i="11" s="1"/>
  <c r="BP6" i="11" s="1"/>
  <c r="BP7" i="11" s="1"/>
  <c r="BP8" i="11" s="1"/>
  <c r="BP9" i="11" s="1"/>
  <c r="BP10" i="11" s="1"/>
  <c r="BP11" i="11" s="1"/>
  <c r="BP12" i="11" s="1"/>
  <c r="BP13" i="11" s="1"/>
  <c r="BN3" i="11"/>
  <c r="BN4" i="11" s="1"/>
  <c r="BN5" i="11" s="1"/>
  <c r="BN6" i="11" s="1"/>
  <c r="BN7" i="11" s="1"/>
  <c r="BN8" i="11" s="1"/>
  <c r="BN9" i="11" s="1"/>
  <c r="BN10" i="11" s="1"/>
  <c r="BN11" i="11" s="1"/>
  <c r="BN12" i="11" s="1"/>
  <c r="BN13" i="11" s="1"/>
  <c r="BU3" i="11"/>
  <c r="BU4" i="11"/>
  <c r="BU5" i="11"/>
  <c r="BU6" i="11"/>
  <c r="BU7" i="11"/>
  <c r="BU8" i="11"/>
  <c r="BU9" i="11"/>
  <c r="BU10" i="11"/>
  <c r="BU11" i="11"/>
  <c r="BU12" i="11"/>
  <c r="BU13" i="11"/>
  <c r="BU2" i="11"/>
  <c r="R2" i="11"/>
  <c r="P2" i="11"/>
  <c r="N2" i="11"/>
  <c r="L2" i="11"/>
  <c r="J2" i="11"/>
  <c r="F2" i="11"/>
  <c r="BS3" i="11"/>
  <c r="BS4" i="11"/>
  <c r="BS5" i="11"/>
  <c r="BS6" i="11"/>
  <c r="BS7" i="11"/>
  <c r="BS8" i="11"/>
  <c r="BS9" i="11"/>
  <c r="BS10" i="11"/>
  <c r="BS11" i="11"/>
  <c r="BS12" i="11"/>
  <c r="BS13" i="11"/>
  <c r="BS2" i="11"/>
  <c r="AI3" i="8"/>
  <c r="AM3" i="8" s="1"/>
  <c r="I6" i="11"/>
  <c r="B3" i="11"/>
  <c r="B4" i="11"/>
  <c r="B5" i="11"/>
  <c r="B6" i="11"/>
  <c r="B7" i="11"/>
  <c r="B8" i="11"/>
  <c r="B9" i="11"/>
  <c r="B10" i="11"/>
  <c r="B11" i="11"/>
  <c r="B12" i="11"/>
  <c r="B13" i="11"/>
  <c r="B2" i="11"/>
  <c r="A3" i="11"/>
  <c r="F3" i="11"/>
  <c r="G3" i="11"/>
  <c r="H3" i="11"/>
  <c r="I3" i="11"/>
  <c r="J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A4" i="11"/>
  <c r="F4" i="11"/>
  <c r="G4" i="11"/>
  <c r="H4" i="11"/>
  <c r="I4" i="11"/>
  <c r="J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A5" i="11"/>
  <c r="F5" i="11"/>
  <c r="G5" i="11"/>
  <c r="H5" i="11"/>
  <c r="I5" i="11"/>
  <c r="J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A6" i="11"/>
  <c r="F6" i="11"/>
  <c r="G6" i="11"/>
  <c r="H6" i="11"/>
  <c r="J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A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A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A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A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A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A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A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AM2" i="11"/>
  <c r="AO2" i="11"/>
  <c r="AQ2" i="11"/>
  <c r="AS2" i="11"/>
  <c r="AU2" i="11"/>
  <c r="AW2" i="11"/>
  <c r="AY2" i="11"/>
  <c r="BA2" i="11"/>
  <c r="BC2" i="11"/>
  <c r="BE2" i="11"/>
  <c r="BG2" i="11"/>
  <c r="BI2" i="11"/>
  <c r="BK2" i="11"/>
  <c r="BM2" i="11"/>
  <c r="AK2" i="11"/>
  <c r="AI2" i="11"/>
  <c r="AG2" i="11"/>
  <c r="AE2" i="11"/>
  <c r="AC2" i="11"/>
  <c r="AA2" i="11"/>
  <c r="Y2" i="11"/>
  <c r="W2" i="11"/>
  <c r="I2" i="11"/>
  <c r="BJ2" i="11"/>
  <c r="BH2" i="11"/>
  <c r="BF2" i="11"/>
  <c r="BD2" i="11"/>
  <c r="BB2" i="11"/>
  <c r="AZ2" i="11"/>
  <c r="AX2" i="11"/>
  <c r="AV2" i="11"/>
  <c r="AT2" i="11"/>
  <c r="AR2" i="11"/>
  <c r="AP2" i="11"/>
  <c r="AN2" i="11"/>
  <c r="AL2" i="11"/>
  <c r="AJ2" i="11"/>
  <c r="AH2" i="11"/>
  <c r="AF2" i="11"/>
  <c r="AD2" i="11"/>
  <c r="AB2" i="11"/>
  <c r="Z2" i="11"/>
  <c r="X2" i="11"/>
  <c r="V2" i="11"/>
  <c r="U2" i="11"/>
  <c r="BL2" i="11"/>
  <c r="T2" i="11"/>
  <c r="H2" i="11"/>
  <c r="S2" i="11"/>
  <c r="Q2" i="11"/>
  <c r="O2" i="11"/>
  <c r="M2" i="11"/>
  <c r="K2" i="11"/>
  <c r="G2" i="11"/>
  <c r="A16" i="8"/>
  <c r="A17" i="8"/>
  <c r="A18" i="8"/>
  <c r="A19" i="8"/>
  <c r="A20" i="8"/>
  <c r="A21" i="8"/>
  <c r="A22" i="8"/>
  <c r="A23" i="8"/>
  <c r="A24" i="8"/>
  <c r="A25" i="8"/>
  <c r="A15" i="8"/>
  <c r="AI7" i="8"/>
  <c r="AM7" i="8" s="1"/>
  <c r="AI8" i="8"/>
  <c r="AM8" i="8" s="1"/>
  <c r="AI9" i="8"/>
  <c r="AM9" i="8" s="1"/>
  <c r="AI10" i="8"/>
  <c r="AM10" i="8" s="1"/>
  <c r="AI11" i="8"/>
  <c r="AM11" i="8" s="1"/>
  <c r="AI12" i="8"/>
  <c r="AM12" i="8" s="1"/>
  <c r="AI13" i="8"/>
  <c r="AM13" i="8" s="1"/>
  <c r="A2" i="11"/>
  <c r="B10" i="8"/>
  <c r="B23" i="8" s="1"/>
  <c r="C10" i="8"/>
  <c r="B11" i="8"/>
  <c r="B24" i="8" s="1"/>
  <c r="C11" i="8"/>
  <c r="B12" i="8"/>
  <c r="C12" i="8"/>
  <c r="B13" i="8"/>
  <c r="B25" i="8" s="1"/>
  <c r="C13" i="8"/>
  <c r="B3" i="8"/>
  <c r="B16" i="8" s="1"/>
  <c r="C3" i="8"/>
  <c r="B4" i="8"/>
  <c r="B17" i="8" s="1"/>
  <c r="C4" i="8"/>
  <c r="B5" i="8"/>
  <c r="B18" i="8" s="1"/>
  <c r="C5" i="8"/>
  <c r="B6" i="8"/>
  <c r="B19" i="8" s="1"/>
  <c r="C6" i="8"/>
  <c r="B7" i="8"/>
  <c r="B20" i="8" s="1"/>
  <c r="C7" i="8"/>
  <c r="B8" i="8"/>
  <c r="B21" i="8" s="1"/>
  <c r="C8" i="8"/>
  <c r="B9" i="8"/>
  <c r="B22" i="8" s="1"/>
  <c r="C9" i="8"/>
  <c r="C2" i="8"/>
  <c r="B2" i="8"/>
  <c r="B15" i="8" s="1"/>
  <c r="K3" i="11"/>
  <c r="E12" i="11"/>
  <c r="AI4" i="8"/>
  <c r="AM4" i="8" s="1"/>
  <c r="AO22" i="8"/>
  <c r="AI2" i="8"/>
  <c r="AM2" i="8" s="1"/>
  <c r="C11" i="11" l="1"/>
  <c r="C10" i="11"/>
  <c r="C7" i="11"/>
  <c r="C2" i="11"/>
  <c r="C9" i="11"/>
  <c r="E8" i="11"/>
  <c r="AI2" i="13"/>
  <c r="AM2" i="13" s="1"/>
  <c r="I2" i="13"/>
  <c r="J2" i="13" s="1"/>
  <c r="K2" i="13" s="1"/>
  <c r="L2" i="13" s="1"/>
  <c r="M2" i="13" s="1"/>
  <c r="N2" i="13" s="1"/>
  <c r="O2" i="13" s="1"/>
  <c r="P2" i="13" s="1"/>
  <c r="Q2" i="13" s="1"/>
  <c r="L9" i="13"/>
  <c r="M6" i="13"/>
  <c r="H6" i="13"/>
  <c r="H9" i="13" s="1"/>
  <c r="G9" i="13"/>
  <c r="I4" i="13"/>
  <c r="J4" i="13" s="1"/>
  <c r="K4" i="13" s="1"/>
  <c r="L4" i="13" s="1"/>
  <c r="M4" i="13" s="1"/>
  <c r="N4" i="13" s="1"/>
  <c r="O4" i="13" s="1"/>
  <c r="P4" i="13" s="1"/>
  <c r="Q4" i="13" s="1"/>
  <c r="L7" i="13"/>
  <c r="K10" i="13"/>
  <c r="G3" i="13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G5" i="13"/>
  <c r="K5" i="13"/>
  <c r="K9" i="13"/>
  <c r="H7" i="13"/>
  <c r="H10" i="13" s="1"/>
  <c r="G10" i="13"/>
  <c r="K4" i="11"/>
  <c r="C12" i="11"/>
  <c r="E3" i="11"/>
  <c r="C3" i="11"/>
  <c r="AI5" i="8"/>
  <c r="AM5" i="8" s="1"/>
  <c r="K5" i="11"/>
  <c r="E13" i="11"/>
  <c r="C13" i="11"/>
  <c r="AI6" i="8"/>
  <c r="AM6" i="8" s="1"/>
  <c r="K6" i="11"/>
  <c r="C4" i="11"/>
  <c r="E4" i="11"/>
  <c r="E2" i="11"/>
  <c r="E11" i="11"/>
  <c r="E7" i="11"/>
  <c r="E10" i="11"/>
  <c r="E9" i="11"/>
  <c r="C8" i="11"/>
  <c r="E5" i="11" l="1"/>
  <c r="M7" i="13"/>
  <c r="L10" i="13"/>
  <c r="M9" i="13"/>
  <c r="N6" i="13"/>
  <c r="AI4" i="13"/>
  <c r="AI3" i="13"/>
  <c r="L5" i="13"/>
  <c r="K8" i="13"/>
  <c r="G8" i="13"/>
  <c r="H5" i="13"/>
  <c r="C6" i="11"/>
  <c r="E6" i="11"/>
  <c r="C5" i="11" l="1"/>
  <c r="N7" i="13"/>
  <c r="M10" i="13"/>
  <c r="M5" i="13"/>
  <c r="L8" i="13"/>
  <c r="O6" i="13"/>
  <c r="N9" i="13"/>
  <c r="H8" i="13"/>
  <c r="P6" i="13" l="1"/>
  <c r="O9" i="13"/>
  <c r="N5" i="13"/>
  <c r="M8" i="13"/>
  <c r="O7" i="13"/>
  <c r="N10" i="13"/>
  <c r="Q6" i="13" l="1"/>
  <c r="P9" i="13"/>
  <c r="O10" i="13"/>
  <c r="P7" i="13"/>
  <c r="O5" i="13"/>
  <c r="N8" i="13"/>
  <c r="P10" i="13" l="1"/>
  <c r="Q7" i="13"/>
  <c r="O8" i="13"/>
  <c r="P5" i="13"/>
  <c r="Q9" i="13"/>
  <c r="AI9" i="13" s="1"/>
  <c r="AI6" i="13"/>
  <c r="Q10" i="13" l="1"/>
  <c r="AI10" i="13" s="1"/>
  <c r="AI7" i="13"/>
  <c r="P8" i="13"/>
  <c r="Q5" i="13"/>
  <c r="Q8" i="13" l="1"/>
  <c r="AI8" i="13" s="1"/>
  <c r="AI5" i="13"/>
</calcChain>
</file>

<file path=xl/sharedStrings.xml><?xml version="1.0" encoding="utf-8"?>
<sst xmlns="http://schemas.openxmlformats.org/spreadsheetml/2006/main" count="310" uniqueCount="226">
  <si>
    <t>Nachname</t>
  </si>
  <si>
    <t>Vorname</t>
  </si>
  <si>
    <t>StudentCode</t>
  </si>
  <si>
    <t>Sehr geehrte(r) Frau/Herr</t>
  </si>
  <si>
    <t>, nachfolgend erhalten Sie Ihren persönlichen Schülercode:</t>
  </si>
  <si>
    <t>. Bitte teilen Sie diesen Code mit niemandem, da er den Zugriff auf Ihre Noten ermöglicht.  Um Ihre Noten einzusehen, besuchen Sie bitte https://notenknoll.tiiny.site/ oder verwenden Sie Microsoft Teams.</t>
  </si>
  <si>
    <t>Protokolle:</t>
  </si>
  <si>
    <t>1 Klassen</t>
  </si>
  <si>
    <t>SDB / Vol / Wägen</t>
  </si>
  <si>
    <t>EH</t>
  </si>
  <si>
    <t>Glasbearbeitung</t>
  </si>
  <si>
    <t>Schmelzp</t>
  </si>
  <si>
    <t>Siedepunkt</t>
  </si>
  <si>
    <t>Vol Messen im LAB</t>
  </si>
  <si>
    <t>kalibrien Vol Glasgeräte</t>
  </si>
  <si>
    <t>Volkontraktion</t>
  </si>
  <si>
    <t>Zerkleinern</t>
  </si>
  <si>
    <t>Sieben</t>
  </si>
  <si>
    <t>Schütt / Stmpf. Di</t>
  </si>
  <si>
    <t>gem. Körper Dichte</t>
  </si>
  <si>
    <t>Flü Dichte Pykn.</t>
  </si>
  <si>
    <t>Dichte Temp</t>
  </si>
  <si>
    <t>Filtrieren Dionat</t>
  </si>
  <si>
    <t>Aschegehalt</t>
  </si>
  <si>
    <t>Faltenfilter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</si>
  <si>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</si>
  <si>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</si>
  <si>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</si>
  <si>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</si>
  <si>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</si>
  <si>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</si>
  <si>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</si>
  <si>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</si>
  <si>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2 CVT</t>
  </si>
  <si>
    <t>Schnelzpunkt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</si>
  <si>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</si>
  <si>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</si>
  <si>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</si>
  <si>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</si>
  <si>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</si>
  <si>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</si>
  <si>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</si>
  <si>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</si>
  <si>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</si>
  <si>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</si>
  <si>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</si>
  <si>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</si>
  <si>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</si>
  <si>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</si>
  <si>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2 LAB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</si>
  <si>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</si>
  <si>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</si>
  <si>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</si>
  <si>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</si>
  <si>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</si>
  <si>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</si>
  <si>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</si>
  <si>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</si>
  <si>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</si>
  <si>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</si>
  <si>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</si>
  <si>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</si>
  <si>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</si>
  <si>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</si>
  <si>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</si>
  <si>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</si>
  <si>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</si>
  <si>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</si>
  <si>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</si>
  <si>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</si>
  <si>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</si>
  <si>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</si>
  <si>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</si>
  <si>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</si>
  <si>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</si>
  <si>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2 ERA</t>
  </si>
  <si>
    <t>3 CVT</t>
  </si>
  <si>
    <t>Viskosität</t>
  </si>
  <si>
    <t>Öl</t>
  </si>
  <si>
    <t>Normaldruckdestilation</t>
  </si>
  <si>
    <t>Soxhlet Extraktion Nüsse</t>
  </si>
  <si>
    <t>Photometer</t>
  </si>
  <si>
    <t>Polarimetrie Kal</t>
  </si>
  <si>
    <t>Siedediagramm</t>
  </si>
  <si>
    <t>Fehling \  red. Verbindung</t>
  </si>
  <si>
    <t>Flü Flü Extraktion</t>
  </si>
  <si>
    <t>Fällung RuI</t>
  </si>
  <si>
    <t>Fällung Anlage</t>
  </si>
  <si>
    <t>Rekti RuI</t>
  </si>
  <si>
    <t>Rekti Anlage</t>
  </si>
  <si>
    <t>Synt RuI</t>
  </si>
  <si>
    <t>Berechnung</t>
  </si>
  <si>
    <t>Fehler Fließbild</t>
  </si>
  <si>
    <t>Grundfließbild</t>
  </si>
  <si>
    <t>Utensilien vergessen</t>
  </si>
  <si>
    <t>Rechenfehler</t>
  </si>
  <si>
    <t>Genauigkeit bei Angaben fehlt</t>
  </si>
  <si>
    <t>Missachtung Nahrungsaufnahmeverbot</t>
  </si>
  <si>
    <t>Autoritätsrespekt</t>
  </si>
  <si>
    <t>Motiviert</t>
  </si>
  <si>
    <t>Bemüht</t>
  </si>
  <si>
    <t>Fleißig</t>
  </si>
  <si>
    <t>platz Nr.</t>
  </si>
  <si>
    <t>1aCVT LAÜ</t>
  </si>
  <si>
    <t>Labor-Handling</t>
  </si>
  <si>
    <t>P26</t>
  </si>
  <si>
    <t>P27</t>
  </si>
  <si>
    <t>P28</t>
  </si>
  <si>
    <t>P29</t>
  </si>
  <si>
    <t>P30</t>
  </si>
  <si>
    <t>Protokolle</t>
  </si>
  <si>
    <t>Soziale Kompetenz</t>
  </si>
  <si>
    <t>Laborut, Pünktlichkeit</t>
  </si>
  <si>
    <t>Sicherheitsaspekte</t>
  </si>
  <si>
    <t>Endnote</t>
  </si>
  <si>
    <t>Prozentuale-Gewichtung</t>
  </si>
  <si>
    <t>BSP:</t>
  </si>
  <si>
    <t>krank</t>
  </si>
  <si>
    <t>K</t>
  </si>
  <si>
    <t>%</t>
  </si>
  <si>
    <t>nicht durchgeführt</t>
  </si>
  <si>
    <t>ND</t>
  </si>
  <si>
    <t>LH</t>
  </si>
  <si>
    <t>P</t>
  </si>
  <si>
    <t>M</t>
  </si>
  <si>
    <t>Note</t>
  </si>
  <si>
    <t>4 x o von 15 P = 27%</t>
  </si>
  <si>
    <t>w.unordentlich 3 (o) bei Ordn. u. Saub.</t>
  </si>
  <si>
    <t>Labor-Handling:</t>
  </si>
  <si>
    <t>Normale Arbeitsgeschwindigkeit, Konzentration bei der Arbeit (Wiederholungen), Handhabung mit Geräten, weitere schon erlernte Tätigkeiten: richtig Pipettieren, Bedienung der Waagen, ……</t>
  </si>
  <si>
    <t xml:space="preserve">Protokollführung: </t>
  </si>
  <si>
    <t>Saubere und klare Dokumentation, Ausbesserungen, Richtigkeit und Genauigkeit: Präzise Aufzeichnung der Messergebnisse, Bewertung: +, o, -</t>
  </si>
  <si>
    <t>Sicherheit</t>
  </si>
  <si>
    <t>Labormantel -&gt; Geschlossen, Langarm, Brille, Geschlossene Schuhe, Haargummi bei Drehende Teile, Offene Flammen, Lange Hose, keine Nahrung im Labor, Ordnung, Sauberkeit</t>
  </si>
  <si>
    <t>Laborutensilien, Pünk</t>
  </si>
  <si>
    <t>Laborbesteck, Peleusball, Permanentmarker (z.b.: Edding), Tabellenbuch, eventuell TR, Pünktlichkeit d. Protokolle, Pünktlichkeit zum Unterricht und nach Pausen.</t>
  </si>
  <si>
    <t>brauchbare wertevolle Hilfe aller Kollegen bzw bei gegenteiligen Verhalten (Gruppenarbeit, Kollegen bewusst seinen Fehler vorenthalten)</t>
  </si>
  <si>
    <t>2aCVT LAÜ</t>
  </si>
  <si>
    <t>bleibt frei, außer: brauchbare wertevolle Hilfe aller Kollegen bzw bei gegenteiligen Verhalten (Gruppenarbeit, Kollegen bewusst seinen Fehler vorenthalten)</t>
  </si>
  <si>
    <t>Fach</t>
  </si>
  <si>
    <t>GesamtMitarbeit</t>
  </si>
  <si>
    <t>GesamtTest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</si>
  <si>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</si>
  <si>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</si>
  <si>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</si>
  <si>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</si>
  <si>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</si>
  <si>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</si>
  <si>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</si>
  <si>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</si>
  <si>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</si>
  <si>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</si>
  <si>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</si>
  <si>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</si>
  <si>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</si>
  <si>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</si>
  <si>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</si>
  <si>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</si>
  <si>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</si>
  <si>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</si>
  <si>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</si>
  <si>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</si>
  <si>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</si>
  <si>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</si>
  <si>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</si>
  <si>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</si>
  <si>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</si>
  <si>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</si>
  <si>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</si>
  <si>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</si>
  <si>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</si>
  <si>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</si>
  <si>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</si>
  <si>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</si>
  <si>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</si>
  <si>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</si>
  <si>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</si>
  <si>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</si>
  <si>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</si>
  <si>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</si>
  <si>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</si>
  <si>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</si>
  <si>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</si>
  <si>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MA_Beurteilung22</t>
  </si>
  <si>
    <t>MA_Name22</t>
  </si>
  <si>
    <t>MA_Beurteilung23</t>
  </si>
  <si>
    <t>MA_Name23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</si>
  <si>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</si>
  <si>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</si>
  <si>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</si>
  <si>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</si>
  <si>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</si>
  <si>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</si>
  <si>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</si>
  <si>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</si>
  <si>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</si>
  <si>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</si>
  <si>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</si>
  <si>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</si>
  <si>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</si>
  <si>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</si>
  <si>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</si>
  <si>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</si>
  <si>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</si>
  <si>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</si>
  <si>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</si>
  <si>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</si>
  <si>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</si>
  <si>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</si>
  <si>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</si>
  <si>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</si>
  <si>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</si>
  <si>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</si>
  <si>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</si>
  <si>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</si>
  <si>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</si>
  <si>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</si>
  <si>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</si>
  <si>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</si>
  <si>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</si>
  <si>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</si>
  <si>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</si>
  <si>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Laborutensilien, Pünktlichkeit (13,3%)</t>
  </si>
  <si>
    <t>Soziale Kompetenz (13,3%)</t>
  </si>
  <si>
    <t>Sicherheitsaspekte (13,4%)</t>
  </si>
  <si>
    <t>Labor-Handling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</si>
</sst>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7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164" fontId="18" fillId="0" borderId="13" xfId="0" applyNumberFormat="1" applyFont="1" applyBorder="1" applyAlignment="1">
      <alignment horizontal="center"/>
    </xf>
    <xf numFmtId="0" fontId="18" fillId="33" borderId="10" xfId="0" applyFont="1" applyFill="1" applyBorder="1"/>
    <xf numFmtId="1" fontId="0" fillId="0" borderId="0" xfId="0" applyNumberFormat="1"/>
    <xf numFmtId="0" fontId="0" fillId="0" borderId="10" xfId="0" applyBorder="1"/>
    <xf numFmtId="0" fontId="0" fillId="0" borderId="0" xfId="0" applyAlignment="1">
      <alignment wrapText="1"/>
    </xf>
    <xf numFmtId="2" fontId="18" fillId="0" borderId="13" xfId="0" applyNumberFormat="1" applyFont="1" applyBorder="1" applyAlignment="1">
      <alignment horizontal="center"/>
    </xf>
    <xf numFmtId="0" fontId="0" fillId="0" borderId="18" xfId="0" applyBorder="1"/>
    <xf numFmtId="0" fontId="0" fillId="0" borderId="13" xfId="0" applyBorder="1"/>
    <xf numFmtId="0" fontId="18" fillId="35" borderId="15" xfId="0" applyFont="1" applyFill="1" applyBorder="1"/>
    <xf numFmtId="0" fontId="18" fillId="35" borderId="16" xfId="0" applyFont="1" applyFill="1" applyBorder="1"/>
    <xf numFmtId="1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/>
    <xf numFmtId="164" fontId="21" fillId="36" borderId="10" xfId="0" applyNumberFormat="1" applyFont="1" applyFill="1" applyBorder="1"/>
    <xf numFmtId="164" fontId="21" fillId="37" borderId="10" xfId="0" applyNumberFormat="1" applyFont="1" applyFill="1" applyBorder="1"/>
    <xf numFmtId="164" fontId="21" fillId="35" borderId="10" xfId="0" applyNumberFormat="1" applyFont="1" applyFill="1" applyBorder="1"/>
    <xf numFmtId="164" fontId="18" fillId="0" borderId="11" xfId="0" applyNumberFormat="1" applyFont="1" applyBorder="1" applyAlignment="1">
      <alignment horizontal="center"/>
    </xf>
    <xf numFmtId="0" fontId="22" fillId="0" borderId="10" xfId="0" applyFont="1" applyBorder="1"/>
    <xf numFmtId="0" fontId="0" fillId="0" borderId="0" xfId="0" applyAlignment="1">
      <alignment horizontal="center" vertical="top" wrapText="1"/>
    </xf>
    <xf numFmtId="0" fontId="18" fillId="35" borderId="25" xfId="0" applyFont="1" applyFill="1" applyBorder="1"/>
    <xf numFmtId="1" fontId="0" fillId="0" borderId="0" xfId="0" applyNumberFormat="1" applyAlignment="1">
      <alignment horizontal="left"/>
    </xf>
    <xf numFmtId="1" fontId="18" fillId="36" borderId="26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2" fontId="0" fillId="0" borderId="0" xfId="0" applyNumberFormat="1"/>
    <xf numFmtId="0" fontId="0" fillId="0" borderId="10" xfId="0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9" fontId="0" fillId="37" borderId="10" xfId="0" applyNumberFormat="1" applyFill="1" applyBorder="1"/>
    <xf numFmtId="0" fontId="0" fillId="35" borderId="22" xfId="0" applyFill="1" applyBorder="1" applyAlignment="1">
      <alignment textRotation="90"/>
    </xf>
    <xf numFmtId="0" fontId="0" fillId="35" borderId="21" xfId="0" applyFill="1" applyBorder="1" applyAlignment="1">
      <alignment textRotation="90"/>
    </xf>
    <xf numFmtId="0" fontId="0" fillId="35" borderId="20" xfId="0" applyFill="1" applyBorder="1" applyAlignment="1">
      <alignment textRotation="90"/>
    </xf>
    <xf numFmtId="0" fontId="0" fillId="33" borderId="10" xfId="0" applyFill="1" applyBorder="1" applyAlignment="1">
      <alignment textRotation="90"/>
    </xf>
    <xf numFmtId="0" fontId="0" fillId="33" borderId="14" xfId="0" applyFill="1" applyBorder="1" applyAlignment="1">
      <alignment textRotation="90"/>
    </xf>
    <xf numFmtId="0" fontId="0" fillId="33" borderId="17" xfId="0" applyFill="1" applyBorder="1" applyAlignment="1">
      <alignment textRotation="90"/>
    </xf>
    <xf numFmtId="0" fontId="0" fillId="0" borderId="10" xfId="0" applyBorder="1" applyAlignment="1">
      <alignment horizontal="center" wrapText="1"/>
    </xf>
    <xf numFmtId="0" fontId="0" fillId="0" borderId="23" xfId="0" applyBorder="1" applyAlignment="1">
      <alignment horizontal="center" textRotation="90" wrapText="1"/>
    </xf>
    <xf numFmtId="0" fontId="0" fillId="33" borderId="24" xfId="0" applyFill="1" applyBorder="1" applyAlignment="1">
      <alignment horizontal="center" textRotation="90" wrapText="1"/>
    </xf>
    <xf numFmtId="0" fontId="20" fillId="0" borderId="19" xfId="0" applyFont="1" applyBorder="1" applyAlignment="1">
      <alignment horizontal="left"/>
    </xf>
    <xf numFmtId="164" fontId="0" fillId="0" borderId="0" xfId="0" applyNumberFormat="1"/>
    <xf numFmtId="2" fontId="24" fillId="36" borderId="10" xfId="0" applyNumberFormat="1" applyFont="1" applyFill="1" applyBorder="1"/>
    <xf numFmtId="0" fontId="0" fillId="36" borderId="28" xfId="0" applyFill="1" applyBorder="1" applyAlignment="1">
      <alignment textRotation="90" wrapText="1"/>
    </xf>
    <xf numFmtId="1" fontId="18" fillId="36" borderId="29" xfId="0" applyNumberFormat="1" applyFont="1" applyFill="1" applyBorder="1" applyAlignment="1">
      <alignment horizontal="center"/>
    </xf>
    <xf numFmtId="1" fontId="18" fillId="36" borderId="30" xfId="0" applyNumberFormat="1" applyFont="1" applyFill="1" applyBorder="1" applyAlignment="1">
      <alignment horizontal="center"/>
    </xf>
    <xf numFmtId="1" fontId="18" fillId="36" borderId="31" xfId="0" applyNumberFormat="1" applyFont="1" applyFill="1" applyBorder="1" applyAlignment="1">
      <alignment horizontal="center"/>
    </xf>
    <xf numFmtId="0" fontId="18" fillId="33" borderId="17" xfId="0" applyFont="1" applyFill="1" applyBorder="1"/>
    <xf numFmtId="9" fontId="0" fillId="36" borderId="10" xfId="0" applyNumberFormat="1" applyFill="1" applyBorder="1"/>
    <xf numFmtId="165" fontId="0" fillId="35" borderId="10" xfId="0" applyNumberFormat="1" applyFill="1" applyBorder="1"/>
    <xf numFmtId="0" fontId="24" fillId="33" borderId="10" xfId="0" applyFont="1" applyFill="1" applyBorder="1" applyAlignment="1">
      <alignment textRotation="90"/>
    </xf>
    <xf numFmtId="0" fontId="24" fillId="33" borderId="14" xfId="0" applyFont="1" applyFill="1" applyBorder="1" applyAlignment="1">
      <alignment textRotation="90"/>
    </xf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3D8-7128-4965-AC99-595D460A1BEC}">
  <dimension ref="A1:AC32"/>
  <sheetViews>
    <sheetView topLeftCell="A19" workbookViewId="0">
      <selection activeCell="C33" sqref="C33"/>
    </sheetView>
  </sheetViews>
  <sheetFormatPr defaultColWidth="11.42578125" defaultRowHeight="14.45"/>
  <sheetData>
    <row r="1" spans="1:8">
      <c r="A1" t="s">
        <v>0</v>
      </c>
      <c r="B1" t="s">
        <v>1</v>
      </c>
      <c r="C1" t="s">
        <v>2</v>
      </c>
    </row>
    <row r="2" spans="1:8">
      <c r="A2">
        <v>1</v>
      </c>
      <c r="B2">
        <v>1</v>
      </c>
      <c r="C2">
        <v>111</v>
      </c>
      <c r="D2" t="str">
        <f>$F$2 &amp; " " &amp; A2 &amp; " " &amp; $G$2 &amp; " " &amp; C2 &amp; " " &amp; $H$2</f>
        <v>Sehr geehrte(r) Frau/Herr 1 , nachfolgend erhalten Sie Ihren persönlichen Schülercode: 111 . Bitte teilen Sie diesen Code mit niemandem, da er den Zugriff auf Ihre Noten ermöglicht.  Um Ihre Noten einzusehen, besuchen Sie bitte https://notenknoll.tiiny.site/ oder verwenden Sie Microsoft Teams.</v>
      </c>
      <c r="F2" t="s">
        <v>3</v>
      </c>
      <c r="G2" t="s">
        <v>4</v>
      </c>
      <c r="H2" t="s">
        <v>5</v>
      </c>
    </row>
    <row r="3" spans="1:8">
      <c r="A3">
        <v>2</v>
      </c>
      <c r="B3">
        <v>2</v>
      </c>
      <c r="C3">
        <v>222</v>
      </c>
      <c r="D3" t="str">
        <f t="shared" ref="D3:D13" si="0">$F$2 &amp; " " &amp; A3 &amp; " " &amp; $G$2 &amp; " " &amp; C3 &amp; " " &amp; $H$2</f>
        <v>Sehr geehrte(r) Frau/Herr 2 , nachfolgend erhalten Sie Ihren persönlichen Schülercode: 222 . Bitte teilen Sie diesen Code mit niemandem, da er den Zugriff auf Ihre Noten ermöglicht.  Um Ihre Noten einzusehen, besuchen Sie bitte https://notenknoll.tiiny.site/ oder verwenden Sie Microsoft Teams.</v>
      </c>
      <c r="F3" t="str">
        <f>F2</f>
        <v>Sehr geehrte(r) Frau/Herr</v>
      </c>
    </row>
    <row r="4" spans="1:8">
      <c r="A4">
        <v>3</v>
      </c>
      <c r="B4">
        <v>3</v>
      </c>
      <c r="C4">
        <v>333</v>
      </c>
      <c r="D4" t="str">
        <f t="shared" si="0"/>
        <v>Sehr geehrte(r) Frau/Herr 3 , nachfolgend erhalten Sie Ihren persönlichen Schülercode: 333 . Bitte teilen Sie diesen Code mit niemandem, da er den Zugriff auf Ihre Noten ermöglicht.  Um Ihre Noten einzusehen, besuchen Sie bitte https://notenknoll.tiiny.site/ oder verwenden Sie Microsoft Teams.</v>
      </c>
    </row>
    <row r="5" spans="1:8">
      <c r="A5">
        <v>4</v>
      </c>
      <c r="B5">
        <v>4</v>
      </c>
      <c r="C5">
        <v>444</v>
      </c>
      <c r="D5" t="str">
        <f t="shared" si="0"/>
        <v>Sehr geehrte(r) Frau/Herr 4 , nachfolgend erhalten Sie Ihren persönlichen Schülercode: 444 . Bitte teilen Sie diesen Code mit niemandem, da er den Zugriff auf Ihre Noten ermöglicht.  Um Ihre Noten einzusehen, besuchen Sie bitte https://notenknoll.tiiny.site/ oder verwenden Sie Microsoft Teams.</v>
      </c>
    </row>
    <row r="6" spans="1:8">
      <c r="A6">
        <v>5</v>
      </c>
      <c r="B6">
        <v>5</v>
      </c>
      <c r="C6">
        <v>555</v>
      </c>
      <c r="D6" t="str">
        <f t="shared" si="0"/>
        <v>Sehr geehrte(r) Frau/Herr 5 , nachfolgend erhalten Sie Ihren persönlichen Schülercode: 555 . Bitte teilen Sie diesen Code mit niemandem, da er den Zugriff auf Ihre Noten ermöglicht.  Um Ihre Noten einzusehen, besuchen Sie bitte https://notenknoll.tiiny.site/ oder verwenden Sie Microsoft Teams.</v>
      </c>
    </row>
    <row r="7" spans="1:8">
      <c r="A7">
        <v>6</v>
      </c>
      <c r="B7">
        <v>6</v>
      </c>
      <c r="C7">
        <v>666</v>
      </c>
      <c r="D7" t="str">
        <f t="shared" si="0"/>
        <v>Sehr geehrte(r) Frau/Herr 6 , nachfolgend erhalten Sie Ihren persönlichen Schülercode: 666 . Bitte teilen Sie diesen Code mit niemandem, da er den Zugriff auf Ihre Noten ermöglicht.  Um Ihre Noten einzusehen, besuchen Sie bitte https://notenknoll.tiiny.site/ oder verwenden Sie Microsoft Teams.</v>
      </c>
    </row>
    <row r="8" spans="1:8">
      <c r="A8">
        <v>7</v>
      </c>
      <c r="B8">
        <v>7</v>
      </c>
      <c r="C8">
        <v>777</v>
      </c>
      <c r="D8" t="str">
        <f t="shared" si="0"/>
        <v>Sehr geehrte(r) Frau/Herr 7 , nachfolgend erhalten Sie Ihren persönlichen Schülercode: 777 . Bitte teilen Sie diesen Code mit niemandem, da er den Zugriff auf Ihre Noten ermöglicht.  Um Ihre Noten einzusehen, besuchen Sie bitte https://notenknoll.tiiny.site/ oder verwenden Sie Microsoft Teams.</v>
      </c>
    </row>
    <row r="9" spans="1:8">
      <c r="A9">
        <v>8</v>
      </c>
      <c r="B9">
        <v>8</v>
      </c>
      <c r="C9">
        <v>888</v>
      </c>
      <c r="D9" t="str">
        <f t="shared" si="0"/>
        <v>Sehr geehrte(r) Frau/Herr 8 , nachfolgend erhalten Sie Ihren persönlichen Schülercode: 888 . Bitte teilen Sie diesen Code mit niemandem, da er den Zugriff auf Ihre Noten ermöglicht.  Um Ihre Noten einzusehen, besuchen Sie bitte https://notenknoll.tiiny.site/ oder verwenden Sie Microsoft Teams.</v>
      </c>
    </row>
    <row r="10" spans="1:8">
      <c r="A10">
        <v>9</v>
      </c>
      <c r="B10">
        <v>9</v>
      </c>
      <c r="C10">
        <v>999</v>
      </c>
      <c r="D10" t="str">
        <f t="shared" si="0"/>
        <v>Sehr geehrte(r) Frau/Herr 9 , nachfolgend erhalten Sie Ihren persönlichen Schülercode: 999 . Bitte teilen Sie diesen Code mit niemandem, da er den Zugriff auf Ihre Noten ermöglicht.  Um Ihre Noten einzusehen, besuchen Sie bitte https://notenknoll.tiiny.site/ oder verwenden Sie Microsoft Teams.</v>
      </c>
    </row>
    <row r="11" spans="1:8">
      <c r="A11">
        <v>10</v>
      </c>
      <c r="B11">
        <v>10</v>
      </c>
      <c r="C11">
        <v>1110</v>
      </c>
      <c r="D11" t="str">
        <f t="shared" si="0"/>
        <v>Sehr geehrte(r) Frau/Herr 10 , nachfolgend erhalten Sie Ihren persönlichen Schülercode: 1110 . Bitte teilen Sie diesen Code mit niemandem, da er den Zugriff auf Ihre Noten ermöglicht.  Um Ihre Noten einzusehen, besuchen Sie bitte https://notenknoll.tiiny.site/ oder verwenden Sie Microsoft Teams.</v>
      </c>
    </row>
    <row r="12" spans="1:8">
      <c r="A12">
        <v>11</v>
      </c>
      <c r="B12">
        <v>11</v>
      </c>
      <c r="C12">
        <v>1221</v>
      </c>
      <c r="D12" t="str">
        <f t="shared" si="0"/>
        <v>Sehr geehrte(r) Frau/Herr 11 , nachfolgend erhalten Sie Ihren persönlichen Schülercode: 1221 . Bitte teilen Sie diesen Code mit niemandem, da er den Zugriff auf Ihre Noten ermöglicht.  Um Ihre Noten einzusehen, besuchen Sie bitte https://notenknoll.tiiny.site/ oder verwenden Sie Microsoft Teams.</v>
      </c>
    </row>
    <row r="13" spans="1:8">
      <c r="A13">
        <v>12</v>
      </c>
      <c r="B13">
        <v>12</v>
      </c>
      <c r="C13">
        <v>1332</v>
      </c>
      <c r="D13" t="str">
        <f t="shared" si="0"/>
        <v>Sehr geehrte(r) Frau/Herr 12 , nachfolgend erhalten Sie Ihren persönlichen Schülercode: 1332 . Bitte teilen Sie diesen Code mit niemandem, da er den Zugriff auf Ihre Noten ermöglicht.  Um Ihre Noten einzusehen, besuchen Sie bitte https://notenknoll.tiiny.site/ oder verwenden Sie Microsoft Teams.</v>
      </c>
    </row>
    <row r="17" spans="1:29">
      <c r="A17" t="s">
        <v>6</v>
      </c>
    </row>
    <row r="18" spans="1:29" ht="121.15">
      <c r="A18" t="s">
        <v>7</v>
      </c>
      <c r="B18" s="36" t="s">
        <v>8</v>
      </c>
      <c r="C18" s="34" t="s">
        <v>9</v>
      </c>
      <c r="D18" s="34" t="s">
        <v>10</v>
      </c>
      <c r="E18" s="34" t="s">
        <v>11</v>
      </c>
      <c r="F18" s="34" t="s">
        <v>12</v>
      </c>
      <c r="G18" s="34" t="s">
        <v>13</v>
      </c>
      <c r="H18" s="34" t="s">
        <v>14</v>
      </c>
      <c r="I18" s="34" t="s">
        <v>15</v>
      </c>
      <c r="J18" s="34" t="s">
        <v>16</v>
      </c>
      <c r="K18" s="34" t="s">
        <v>17</v>
      </c>
      <c r="L18" s="34" t="s">
        <v>18</v>
      </c>
      <c r="M18" s="34" t="s">
        <v>19</v>
      </c>
      <c r="N18" s="35" t="s">
        <v>20</v>
      </c>
      <c r="O18" s="34" t="s">
        <v>21</v>
      </c>
      <c r="P18" s="34" t="s">
        <v>22</v>
      </c>
      <c r="Q18" s="34" t="s">
        <v>23</v>
      </c>
      <c r="R18" s="34" t="s">
        <v>24</v>
      </c>
      <c r="S18" s="34" t="s">
        <v>25</v>
      </c>
      <c r="T18" s="34" t="s">
        <v>26</v>
      </c>
      <c r="U18" s="34" t="s">
        <v>27</v>
      </c>
      <c r="V18" s="34" t="s">
        <v>28</v>
      </c>
      <c r="W18" s="34" t="s">
        <v>29</v>
      </c>
      <c r="X18" s="34" t="s">
        <v>30</v>
      </c>
      <c r="Y18" s="34" t="s">
        <v>31</v>
      </c>
      <c r="Z18" s="34" t="s">
        <v>32</v>
      </c>
    </row>
    <row r="19" spans="1:29" ht="87.4" customHeight="1">
      <c r="A19" t="s">
        <v>33</v>
      </c>
      <c r="B19" s="36" t="s">
        <v>34</v>
      </c>
      <c r="C19" s="34" t="s">
        <v>12</v>
      </c>
      <c r="D19" s="34" t="s">
        <v>35</v>
      </c>
      <c r="E19" s="34" t="s">
        <v>36</v>
      </c>
      <c r="F19" s="34" t="s">
        <v>37</v>
      </c>
      <c r="G19" s="34" t="s">
        <v>38</v>
      </c>
      <c r="H19" s="34" t="s">
        <v>39</v>
      </c>
      <c r="I19" s="34" t="s">
        <v>40</v>
      </c>
      <c r="J19" s="34" t="s">
        <v>41</v>
      </c>
      <c r="K19" s="34" t="s">
        <v>42</v>
      </c>
      <c r="L19" s="34" t="s">
        <v>43</v>
      </c>
      <c r="M19" s="34" t="s">
        <v>44</v>
      </c>
      <c r="N19" s="34" t="s">
        <v>45</v>
      </c>
      <c r="O19" s="35" t="s">
        <v>46</v>
      </c>
      <c r="P19" s="34" t="s">
        <v>47</v>
      </c>
      <c r="Q19" s="34" t="s">
        <v>48</v>
      </c>
    </row>
    <row r="20" spans="1:29" ht="12.4" customHeight="1">
      <c r="A20" t="s">
        <v>49</v>
      </c>
      <c r="B20" s="50" t="s">
        <v>50</v>
      </c>
      <c r="C20" s="34" t="s">
        <v>51</v>
      </c>
      <c r="D20" s="34" t="s">
        <v>52</v>
      </c>
      <c r="E20" s="35" t="s">
        <v>39</v>
      </c>
      <c r="F20" s="50" t="s">
        <v>53</v>
      </c>
      <c r="G20" s="50" t="s">
        <v>54</v>
      </c>
      <c r="H20" s="51" t="s">
        <v>55</v>
      </c>
      <c r="I20" s="51" t="s">
        <v>56</v>
      </c>
      <c r="J20" s="51" t="s">
        <v>57</v>
      </c>
      <c r="K20" s="51" t="s">
        <v>57</v>
      </c>
      <c r="L20" s="51" t="s">
        <v>58</v>
      </c>
      <c r="M20" s="51" t="s">
        <v>59</v>
      </c>
      <c r="N20" s="51" t="s">
        <v>60</v>
      </c>
      <c r="O20" s="51" t="s">
        <v>35</v>
      </c>
      <c r="P20" s="51" t="s">
        <v>61</v>
      </c>
      <c r="Q20" s="51" t="s">
        <v>62</v>
      </c>
      <c r="R20" s="51" t="s">
        <v>63</v>
      </c>
      <c r="S20" s="51" t="s">
        <v>64</v>
      </c>
      <c r="T20" s="51" t="s">
        <v>65</v>
      </c>
      <c r="U20" s="51" t="s">
        <v>66</v>
      </c>
      <c r="V20" s="51" t="s">
        <v>67</v>
      </c>
      <c r="W20" s="51" t="s">
        <v>68</v>
      </c>
      <c r="X20" s="51" t="s">
        <v>69</v>
      </c>
      <c r="Y20" s="51" t="s">
        <v>70</v>
      </c>
      <c r="Z20" s="51" t="s">
        <v>71</v>
      </c>
      <c r="AA20" s="51" t="s">
        <v>72</v>
      </c>
      <c r="AB20" s="51" t="s">
        <v>73</v>
      </c>
      <c r="AC20" s="51" t="s">
        <v>74</v>
      </c>
    </row>
    <row r="21" spans="1:29">
      <c r="A21" t="s">
        <v>75</v>
      </c>
    </row>
    <row r="22" spans="1:29" ht="117.6">
      <c r="A22" t="s">
        <v>76</v>
      </c>
      <c r="B22" s="34" t="s">
        <v>77</v>
      </c>
      <c r="C22" s="34" t="s">
        <v>78</v>
      </c>
      <c r="D22" s="34" t="s">
        <v>79</v>
      </c>
      <c r="E22" s="34" t="s">
        <v>80</v>
      </c>
      <c r="F22" s="34" t="s">
        <v>81</v>
      </c>
      <c r="G22" s="34" t="s">
        <v>82</v>
      </c>
      <c r="H22" s="34" t="s">
        <v>83</v>
      </c>
      <c r="I22" s="34" t="s">
        <v>84</v>
      </c>
      <c r="J22" s="34" t="s">
        <v>85</v>
      </c>
      <c r="K22" s="34" t="s">
        <v>86</v>
      </c>
      <c r="L22" s="34" t="s">
        <v>87</v>
      </c>
      <c r="M22" s="34" t="s">
        <v>88</v>
      </c>
      <c r="N22" s="34" t="s">
        <v>89</v>
      </c>
      <c r="O22" s="34" t="s">
        <v>90</v>
      </c>
      <c r="P22" s="34" t="s">
        <v>91</v>
      </c>
      <c r="Q22" s="34" t="s">
        <v>92</v>
      </c>
      <c r="R22" s="34" t="s">
        <v>93</v>
      </c>
    </row>
    <row r="25" spans="1:29">
      <c r="C25" t="s">
        <v>94</v>
      </c>
    </row>
    <row r="26" spans="1:29">
      <c r="C26" t="s">
        <v>95</v>
      </c>
    </row>
    <row r="27" spans="1:29">
      <c r="C27" t="s">
        <v>96</v>
      </c>
    </row>
    <row r="28" spans="1:29">
      <c r="C28" t="s">
        <v>97</v>
      </c>
    </row>
    <row r="29" spans="1:29">
      <c r="C29" t="s">
        <v>98</v>
      </c>
    </row>
    <row r="30" spans="1:29">
      <c r="C30" t="s">
        <v>99</v>
      </c>
    </row>
    <row r="31" spans="1:29">
      <c r="C31" t="s">
        <v>100</v>
      </c>
    </row>
    <row r="32" spans="1:29">
      <c r="C32" t="s">
        <v>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8758-1275-4DAD-85EE-5818855D66EA}">
  <sheetPr codeName="Tabelle5">
    <pageSetUpPr fitToPage="1"/>
  </sheetPr>
  <dimension ref="A1:AR30"/>
  <sheetViews>
    <sheetView tabSelected="1" zoomScale="99" zoomScaleNormal="55" workbookViewId="0">
      <selection activeCell="AR3" sqref="AR3"/>
    </sheetView>
  </sheetViews>
  <sheetFormatPr defaultColWidth="11.42578125" defaultRowHeight="14.45"/>
  <cols>
    <col min="1" max="1" width="5.140625" bestFit="1" customWidth="1"/>
    <col min="2" max="2" width="9.7109375" customWidth="1"/>
    <col min="3" max="3" width="2.7109375" bestFit="1" customWidth="1"/>
    <col min="4" max="4" width="4.28515625" customWidth="1"/>
    <col min="5" max="5" width="3.42578125" bestFit="1" customWidth="1"/>
    <col min="6" max="8" width="3.42578125" customWidth="1"/>
    <col min="9" max="9" width="3.42578125" bestFit="1" customWidth="1"/>
    <col min="10" max="13" width="3.42578125" customWidth="1"/>
    <col min="14" max="14" width="3.42578125" bestFit="1" customWidth="1"/>
    <col min="15" max="15" width="4.7109375" customWidth="1"/>
    <col min="16" max="16" width="3.42578125" bestFit="1" customWidth="1"/>
    <col min="17" max="20" width="3.42578125" customWidth="1"/>
    <col min="21" max="22" width="3.42578125" bestFit="1" customWidth="1"/>
    <col min="23" max="28" width="3.42578125" customWidth="1"/>
    <col min="29" max="29" width="3.42578125" bestFit="1" customWidth="1"/>
    <col min="30" max="34" width="3.42578125" customWidth="1"/>
    <col min="35" max="35" width="5.7109375" customWidth="1"/>
    <col min="36" max="36" width="6.140625" customWidth="1"/>
    <col min="37" max="37" width="6.7109375" customWidth="1"/>
    <col min="38" max="38" width="6.28515625" customWidth="1"/>
    <col min="39" max="39" width="8.140625" customWidth="1"/>
    <col min="40" max="40" width="8.42578125" customWidth="1"/>
    <col min="41" max="41" width="3.7109375" customWidth="1"/>
  </cols>
  <sheetData>
    <row r="1" spans="1:43" ht="103.15" customHeight="1">
      <c r="A1" s="37" t="s">
        <v>102</v>
      </c>
      <c r="B1" s="40" t="s">
        <v>103</v>
      </c>
      <c r="C1" s="25"/>
      <c r="D1" s="43" t="s">
        <v>104</v>
      </c>
      <c r="E1" s="36" t="s">
        <v>8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5" t="s">
        <v>20</v>
      </c>
      <c r="R1" s="34" t="s">
        <v>21</v>
      </c>
      <c r="S1" s="34" t="s">
        <v>22</v>
      </c>
      <c r="T1" s="34" t="s">
        <v>24</v>
      </c>
      <c r="U1" s="34" t="s">
        <v>23</v>
      </c>
      <c r="V1" s="34" t="s">
        <v>25</v>
      </c>
      <c r="W1" s="34" t="s">
        <v>26</v>
      </c>
      <c r="X1" s="34" t="s">
        <v>27</v>
      </c>
      <c r="Y1" s="34" t="s">
        <v>28</v>
      </c>
      <c r="Z1" s="34" t="s">
        <v>29</v>
      </c>
      <c r="AA1" s="34" t="s">
        <v>30</v>
      </c>
      <c r="AB1" s="34" t="s">
        <v>31</v>
      </c>
      <c r="AC1" s="34" t="s">
        <v>32</v>
      </c>
      <c r="AD1" s="35" t="s">
        <v>105</v>
      </c>
      <c r="AE1" s="35" t="s">
        <v>106</v>
      </c>
      <c r="AF1" s="35" t="s">
        <v>107</v>
      </c>
      <c r="AG1" s="35" t="s">
        <v>108</v>
      </c>
      <c r="AH1" s="35" t="s">
        <v>109</v>
      </c>
      <c r="AI1" s="39" t="s">
        <v>110</v>
      </c>
      <c r="AJ1" s="33" t="s">
        <v>111</v>
      </c>
      <c r="AK1" s="32" t="s">
        <v>112</v>
      </c>
      <c r="AL1" s="31" t="s">
        <v>113</v>
      </c>
      <c r="AM1" s="38" t="s">
        <v>114</v>
      </c>
      <c r="AQ1" s="5"/>
    </row>
    <row r="2" spans="1:43" ht="18.600000000000001" thickBot="1">
      <c r="A2" s="4"/>
      <c r="B2" s="20">
        <f>'SUS Einfügen'!A2</f>
        <v>1</v>
      </c>
      <c r="C2" s="20">
        <f>'SUS Einfügen'!B2</f>
        <v>1</v>
      </c>
      <c r="D2" s="44">
        <v>1</v>
      </c>
      <c r="E2" s="47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9">
        <f t="shared" ref="AI2:AI13" si="0">AVERAGE(E2:AH2)</f>
        <v>1</v>
      </c>
      <c r="AJ2" s="22">
        <v>1</v>
      </c>
      <c r="AK2" s="9">
        <v>1</v>
      </c>
      <c r="AL2" s="10">
        <v>1</v>
      </c>
      <c r="AM2" s="6">
        <f>(D2*$D$14)+(AK2*$AK$14)+(IF((AJ2&lt;0.1),(AL2*($AL$14+($AJ$14/2))+(AI2*($AI$14)+($AJ$14/2))),((AJ2*$AJ$14)+(AL2*$AL$14)+(AI2*$AI$14))))</f>
        <v>1</v>
      </c>
      <c r="AP2" s="23"/>
    </row>
    <row r="3" spans="1:43" ht="18.600000000000001" thickBot="1">
      <c r="A3" s="4"/>
      <c r="B3" s="20">
        <f>'SUS Einfügen'!A3</f>
        <v>2</v>
      </c>
      <c r="C3" s="20">
        <f>'SUS Einfügen'!B3</f>
        <v>2</v>
      </c>
      <c r="D3" s="44">
        <v>1</v>
      </c>
      <c r="E3" s="47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9">
        <f t="shared" si="0"/>
        <v>1</v>
      </c>
      <c r="AJ3" s="22">
        <v>1</v>
      </c>
      <c r="AK3" s="9"/>
      <c r="AL3" s="10">
        <v>1</v>
      </c>
      <c r="AM3" s="6">
        <f>(D3*$D$14)+(AK3*$AK$14)+(IF((AJ3&lt;0.1),(AL3*($AL$14+($AJ$14/2))+(AI3*($AI$14)+($AJ$14/2))),((AJ3*$AJ$14)+(AL3*$AL$14)+(AI3*$AI$14))))</f>
        <v>0.86699999999999999</v>
      </c>
      <c r="AP3" s="23"/>
    </row>
    <row r="4" spans="1:43" ht="18.600000000000001" thickBot="1">
      <c r="A4" s="4"/>
      <c r="B4" s="20">
        <f>'SUS Einfügen'!A4</f>
        <v>3</v>
      </c>
      <c r="C4" s="20">
        <f>'SUS Einfügen'!B4</f>
        <v>3</v>
      </c>
      <c r="D4" s="44">
        <v>1</v>
      </c>
      <c r="E4" s="47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9">
        <f t="shared" si="0"/>
        <v>1</v>
      </c>
      <c r="AJ4" s="22">
        <v>1</v>
      </c>
      <c r="AK4" s="9"/>
      <c r="AL4" s="10">
        <v>1</v>
      </c>
      <c r="AM4" s="6">
        <f>(D4*$D$14)+(AK4*$AK$14)+(IF((AJ4&lt;0.1),(AL4*($AL$14+($AJ$14/2))+(AI4*($AI$14)+($AJ$14/2))),((AJ4*$AJ$14)+(AL4*$AL$14)+(AI4*$AI$14))))</f>
        <v>0.86699999999999999</v>
      </c>
      <c r="AP4" s="23"/>
    </row>
    <row r="5" spans="1:43" ht="18.600000000000001" thickBot="1">
      <c r="A5" s="4"/>
      <c r="B5" s="20">
        <f>'SUS Einfügen'!A5</f>
        <v>4</v>
      </c>
      <c r="C5" s="20">
        <f>'SUS Einfügen'!B5</f>
        <v>4</v>
      </c>
      <c r="D5" s="44">
        <v>1</v>
      </c>
      <c r="E5" s="47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9">
        <f t="shared" si="0"/>
        <v>1</v>
      </c>
      <c r="AJ5" s="22">
        <v>1</v>
      </c>
      <c r="AK5" s="9"/>
      <c r="AL5" s="10">
        <v>1</v>
      </c>
      <c r="AM5" s="6">
        <f>(D5*$D$14)+(AK5*$AK$14)+(IF((AJ5&lt;0.1),(AL5*($AL$14+($AJ$14/2))+(AI5*($AI$14)+($AJ$14/2))),((AJ5*$AJ$14)+(AL5*$AL$14)+(AI5*$AI$14))))</f>
        <v>0.86699999999999999</v>
      </c>
      <c r="AP5" s="23"/>
    </row>
    <row r="6" spans="1:43" ht="18.600000000000001" thickBot="1">
      <c r="A6" s="4"/>
      <c r="B6" s="20">
        <f>'SUS Einfügen'!A6</f>
        <v>5</v>
      </c>
      <c r="C6" s="20">
        <f>'SUS Einfügen'!B6</f>
        <v>5</v>
      </c>
      <c r="D6" s="44">
        <v>1</v>
      </c>
      <c r="E6" s="47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9">
        <f t="shared" si="0"/>
        <v>1</v>
      </c>
      <c r="AJ6" s="22">
        <v>1</v>
      </c>
      <c r="AK6" s="9"/>
      <c r="AL6" s="10">
        <v>1</v>
      </c>
      <c r="AM6" s="6">
        <f>(D6*$D$14)+(AK6*$AK$14)+(IF((AJ6&lt;0.1),(AL6*($AL$14+($AJ$14/2))+(AI6*($AI$14)+($AJ$14/2))),((AJ6*$AJ$14)+(AL6*$AL$14)+(AI6*$AI$14))))</f>
        <v>0.86699999999999999</v>
      </c>
      <c r="AP6" s="23"/>
    </row>
    <row r="7" spans="1:43" ht="18.600000000000001" thickBot="1">
      <c r="A7" s="4"/>
      <c r="B7" s="20">
        <f>'SUS Einfügen'!A7</f>
        <v>6</v>
      </c>
      <c r="C7" s="20">
        <f>'SUS Einfügen'!B7</f>
        <v>6</v>
      </c>
      <c r="D7" s="44">
        <v>1</v>
      </c>
      <c r="E7" s="47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9">
        <f t="shared" si="0"/>
        <v>1</v>
      </c>
      <c r="AJ7" s="22">
        <v>1</v>
      </c>
      <c r="AK7" s="9"/>
      <c r="AL7" s="10">
        <v>1</v>
      </c>
      <c r="AM7" s="6">
        <f>(D7*$D$14)+(AK7*$AK$14)+(IF((AJ7&lt;0.1),(AL7*($AL$14+($AJ$14/2))+(AI7*($AI$14)+($AJ$14/2))),((AJ7*$AJ$14)+(AL7*$AL$14)+(AI7*$AI$14))))</f>
        <v>0.86699999999999999</v>
      </c>
      <c r="AP7" s="23"/>
    </row>
    <row r="8" spans="1:43" ht="18.600000000000001" thickBot="1">
      <c r="A8" s="4"/>
      <c r="B8" s="20">
        <f>'SUS Einfügen'!A8</f>
        <v>7</v>
      </c>
      <c r="C8" s="20">
        <f>'SUS Einfügen'!B8</f>
        <v>7</v>
      </c>
      <c r="D8" s="44">
        <v>1</v>
      </c>
      <c r="E8" s="47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9">
        <f t="shared" si="0"/>
        <v>1</v>
      </c>
      <c r="AJ8" s="22">
        <v>1</v>
      </c>
      <c r="AK8" s="9"/>
      <c r="AL8" s="10">
        <v>1</v>
      </c>
      <c r="AM8" s="6">
        <f>(D8*$D$14)+(AK8*$AK$14)+(IF((AJ8&lt;0.1),(AL8*($AL$14+($AJ$14/2))+(AI8*($AI$14)+($AJ$14/2))),((AJ8*$AJ$14)+(AL8*$AL$14)+(AI8*$AI$14))))</f>
        <v>0.86699999999999999</v>
      </c>
      <c r="AP8" s="23"/>
    </row>
    <row r="9" spans="1:43" ht="18.600000000000001" thickBot="1">
      <c r="A9" s="4"/>
      <c r="B9" s="20">
        <f>'SUS Einfügen'!A9</f>
        <v>8</v>
      </c>
      <c r="C9" s="20">
        <f>'SUS Einfügen'!B9</f>
        <v>8</v>
      </c>
      <c r="D9" s="44">
        <v>1</v>
      </c>
      <c r="E9" s="47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9">
        <f t="shared" si="0"/>
        <v>1</v>
      </c>
      <c r="AJ9" s="22">
        <v>1</v>
      </c>
      <c r="AK9" s="9"/>
      <c r="AL9" s="10">
        <v>1</v>
      </c>
      <c r="AM9" s="6">
        <f>(D9*$D$14)+(AK9*$AK$14)+(IF((AJ9&lt;0.1),(AL9*($AL$14+($AJ$14/2))+(AI9*($AI$14)+($AJ$14/2))),((AJ9*$AJ$14)+(AL9*$AL$14)+(AI9*$AI$14))))</f>
        <v>0.86699999999999999</v>
      </c>
      <c r="AP9" s="23"/>
    </row>
    <row r="10" spans="1:43" ht="18.600000000000001" thickBot="1">
      <c r="A10" s="4"/>
      <c r="B10" s="20">
        <f>'SUS Einfügen'!A10</f>
        <v>9</v>
      </c>
      <c r="C10" s="20">
        <f>'SUS Einfügen'!B10</f>
        <v>9</v>
      </c>
      <c r="D10" s="44">
        <v>1</v>
      </c>
      <c r="E10" s="47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9">
        <f t="shared" si="0"/>
        <v>1</v>
      </c>
      <c r="AJ10" s="22">
        <v>1</v>
      </c>
      <c r="AK10" s="9"/>
      <c r="AL10" s="10">
        <v>1</v>
      </c>
      <c r="AM10" s="6">
        <f>(D10*$D$14)+(AK10*$AK$14)+(IF((AJ10&lt;0.1),(AL10*($AL$14+($AJ$14/2))+(AI10*($AI$14)+($AJ$14/2))),((AJ10*$AJ$14)+(AL10*$AL$14)+(AI10*$AI$14))))</f>
        <v>0.86699999999999999</v>
      </c>
      <c r="AP10" s="23"/>
    </row>
    <row r="11" spans="1:43" ht="18.600000000000001" thickBot="1">
      <c r="A11" s="4"/>
      <c r="B11" s="20">
        <f>'SUS Einfügen'!A11</f>
        <v>10</v>
      </c>
      <c r="C11" s="20">
        <f>'SUS Einfügen'!B11</f>
        <v>10</v>
      </c>
      <c r="D11" s="44">
        <v>1</v>
      </c>
      <c r="E11" s="47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9">
        <f t="shared" si="0"/>
        <v>1</v>
      </c>
      <c r="AJ11" s="22">
        <v>1</v>
      </c>
      <c r="AK11" s="9"/>
      <c r="AL11" s="10">
        <v>1</v>
      </c>
      <c r="AM11" s="6">
        <f>(D11*$D$14)+(AK11*$AK$14)+(IF((AJ11&lt;0.1),(AL11*($AL$14+($AJ$14/2))+(AI11*($AI$14)+($AJ$14/2))),((AJ11*$AJ$14)+(AL11*$AL$14)+(AI11*$AI$14))))</f>
        <v>0.86699999999999999</v>
      </c>
      <c r="AP11" s="23"/>
    </row>
    <row r="12" spans="1:43" ht="18.600000000000001" thickBot="1">
      <c r="A12" s="4"/>
      <c r="B12" s="20">
        <f>'SUS Einfügen'!A12</f>
        <v>11</v>
      </c>
      <c r="C12" s="20">
        <f>'SUS Einfügen'!B12</f>
        <v>11</v>
      </c>
      <c r="D12" s="45">
        <v>1</v>
      </c>
      <c r="E12" s="47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9">
        <f t="shared" si="0"/>
        <v>1</v>
      </c>
      <c r="AJ12" s="22">
        <v>1</v>
      </c>
      <c r="AK12" s="9"/>
      <c r="AL12" s="10">
        <v>1</v>
      </c>
      <c r="AM12" s="6">
        <f>(D12*$D$14)+(AK12*$AK$14)+(IF((AJ12&lt;0.1),(AL12*($AL$14+($AJ$14/2))+(AI12*($AI$14)+($AJ$14/2))),((AJ12*$AJ$14)+(AL12*$AL$14)+(AI12*$AI$14))))</f>
        <v>0.86699999999999999</v>
      </c>
      <c r="AP12" s="23"/>
    </row>
    <row r="13" spans="1:43" ht="18.600000000000001" thickBot="1">
      <c r="A13" s="4"/>
      <c r="B13" s="20">
        <f>'SUS Einfügen'!A13</f>
        <v>12</v>
      </c>
      <c r="C13" s="20">
        <f>'SUS Einfügen'!B13</f>
        <v>12</v>
      </c>
      <c r="D13" s="46">
        <v>1</v>
      </c>
      <c r="E13" s="4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9">
        <f t="shared" si="0"/>
        <v>1</v>
      </c>
      <c r="AJ13" s="22">
        <v>1</v>
      </c>
      <c r="AK13" s="9"/>
      <c r="AL13" s="10">
        <v>1</v>
      </c>
      <c r="AM13" s="6">
        <f>(D13*$D$14)+(AK13*$AK$14)+(IF((AJ13&lt;0.1),(AL13*($AL$14+($AJ$14/2))+(AI13*($AI$14)+($AJ$14/2))),((AJ13*$AJ$14)+(AL13*$AL$14)+(AI13*$AI$14))))</f>
        <v>0.86699999999999999</v>
      </c>
      <c r="AP13" s="23"/>
    </row>
    <row r="14" spans="1:43">
      <c r="A14" s="53" t="s">
        <v>115</v>
      </c>
      <c r="B14" s="53"/>
      <c r="C14" s="53"/>
      <c r="D14" s="48">
        <v>0.3</v>
      </c>
      <c r="AI14" s="30">
        <v>0.3</v>
      </c>
      <c r="AJ14" s="49">
        <v>0.13300000000000001</v>
      </c>
      <c r="AK14" s="49">
        <v>0.13300000000000001</v>
      </c>
      <c r="AL14" s="49">
        <v>0.13400000000000001</v>
      </c>
    </row>
    <row r="15" spans="1:43" ht="15" customHeight="1">
      <c r="A15" s="11">
        <f>D2</f>
        <v>1</v>
      </c>
      <c r="B15">
        <f t="shared" ref="B15:B24" si="1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K15" t="s">
        <v>116</v>
      </c>
      <c r="AM15" t="s">
        <v>117</v>
      </c>
      <c r="AN15" s="28" t="s">
        <v>118</v>
      </c>
    </row>
    <row r="16" spans="1:43" ht="15" customHeight="1">
      <c r="A16" s="11">
        <f t="shared" ref="A16:A25" si="2">D3</f>
        <v>1</v>
      </c>
      <c r="B16">
        <f t="shared" si="1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J16" t="s">
        <v>119</v>
      </c>
      <c r="AK16" s="42">
        <v>0.3</v>
      </c>
      <c r="AM16" s="27" t="s">
        <v>120</v>
      </c>
      <c r="AN16" s="29" t="s">
        <v>121</v>
      </c>
    </row>
    <row r="17" spans="1:44">
      <c r="A17" s="11">
        <f t="shared" si="2"/>
        <v>1</v>
      </c>
      <c r="B17">
        <f t="shared" si="1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K17" s="13" t="s">
        <v>122</v>
      </c>
      <c r="AL17" s="14" t="s">
        <v>123</v>
      </c>
      <c r="AM17" s="15" t="s">
        <v>124</v>
      </c>
      <c r="AN17" s="12" t="s">
        <v>125</v>
      </c>
    </row>
    <row r="18" spans="1:44">
      <c r="A18" s="11">
        <f t="shared" si="2"/>
        <v>1</v>
      </c>
      <c r="B18">
        <f t="shared" si="1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K18" s="16">
        <v>1</v>
      </c>
      <c r="AL18" s="17">
        <v>1</v>
      </c>
      <c r="AM18" s="18">
        <v>1</v>
      </c>
      <c r="AN18" s="12">
        <v>1</v>
      </c>
    </row>
    <row r="19" spans="1:44">
      <c r="A19" s="11">
        <f t="shared" si="2"/>
        <v>1</v>
      </c>
      <c r="B19">
        <f t="shared" si="1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K19" s="16">
        <v>2</v>
      </c>
      <c r="AL19" s="17">
        <v>1</v>
      </c>
      <c r="AM19" s="18">
        <v>1</v>
      </c>
      <c r="AN19" s="12">
        <v>1.3</v>
      </c>
      <c r="AR19" s="41"/>
    </row>
    <row r="20" spans="1:44">
      <c r="A20" s="11">
        <f t="shared" si="2"/>
        <v>1</v>
      </c>
      <c r="B20">
        <f t="shared" si="1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K20" s="16">
        <v>3</v>
      </c>
      <c r="AL20" s="17">
        <v>1.2</v>
      </c>
      <c r="AM20" s="18">
        <v>1</v>
      </c>
      <c r="AN20" s="12">
        <v>1.6</v>
      </c>
    </row>
    <row r="21" spans="1:44">
      <c r="A21" s="11">
        <f t="shared" si="2"/>
        <v>1</v>
      </c>
      <c r="B21">
        <f t="shared" si="1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K21" s="16">
        <v>1</v>
      </c>
      <c r="AL21" s="17">
        <v>2</v>
      </c>
      <c r="AM21" s="18">
        <v>1</v>
      </c>
      <c r="AN21" s="12">
        <v>1.18</v>
      </c>
      <c r="AO21" t="s">
        <v>126</v>
      </c>
    </row>
    <row r="22" spans="1:44">
      <c r="A22" s="11">
        <f t="shared" si="2"/>
        <v>1</v>
      </c>
      <c r="B22">
        <f t="shared" si="1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K22" s="16">
        <v>2</v>
      </c>
      <c r="AL22" s="17">
        <v>2</v>
      </c>
      <c r="AM22" s="18">
        <v>1</v>
      </c>
      <c r="AN22" s="12">
        <v>1.48</v>
      </c>
      <c r="AO22" t="str">
        <f>AO21</f>
        <v>4 x o von 15 P = 27%</v>
      </c>
    </row>
    <row r="23" spans="1:44" ht="15" customHeight="1">
      <c r="A23" s="11">
        <f t="shared" si="2"/>
        <v>1</v>
      </c>
      <c r="B23">
        <f t="shared" si="1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K23" s="16">
        <v>1</v>
      </c>
      <c r="AL23" s="17">
        <v>2</v>
      </c>
      <c r="AM23" s="18">
        <v>1.5</v>
      </c>
      <c r="AN23" s="12">
        <v>1.38</v>
      </c>
      <c r="AO23" s="21" t="s">
        <v>127</v>
      </c>
      <c r="AP23" s="21"/>
      <c r="AQ23" s="21"/>
    </row>
    <row r="24" spans="1:44" ht="15" customHeight="1">
      <c r="A24" s="11">
        <f t="shared" si="2"/>
        <v>1</v>
      </c>
      <c r="B24">
        <f t="shared" si="1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O24" s="21"/>
      <c r="AP24" s="21"/>
      <c r="AQ24" s="21"/>
    </row>
    <row r="25" spans="1:44">
      <c r="A25" s="11">
        <f t="shared" si="2"/>
        <v>1</v>
      </c>
      <c r="B25">
        <f t="shared" ref="B25" si="3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>
      <c r="B26" t="s">
        <v>128</v>
      </c>
      <c r="D26" s="54" t="s">
        <v>129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</row>
    <row r="27" spans="1:44">
      <c r="B27" t="s">
        <v>130</v>
      </c>
      <c r="D27" s="52" t="s">
        <v>131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4">
      <c r="B28" t="s">
        <v>132</v>
      </c>
      <c r="D28" s="52" t="s">
        <v>133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4" ht="14.65" customHeight="1">
      <c r="B29" t="s">
        <v>134</v>
      </c>
      <c r="D29" s="52" t="s">
        <v>135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4">
      <c r="B30" t="s">
        <v>111</v>
      </c>
      <c r="D30" s="52" t="s">
        <v>136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</sheetData>
  <mergeCells count="6">
    <mergeCell ref="D30:AN30"/>
    <mergeCell ref="A14:C14"/>
    <mergeCell ref="D26:AN26"/>
    <mergeCell ref="D27:AN27"/>
    <mergeCell ref="D28:AN28"/>
    <mergeCell ref="D29:AN29"/>
  </mergeCells>
  <conditionalFormatting sqref="E13:U13 AN15 N11:U12 S5:T8 E7:Q7 E11:H12 E8:E10 F8:Q8 F9:U10 E2:AH2 J5:Q6 J3:T4 E3:I6">
    <cfRule type="colorScale" priority="10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4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8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2:D13 AM2:AM13">
    <cfRule type="colorScale" priority="9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2:AL13 AN16">
    <cfRule type="colorScale" priority="6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N17:AN23">
    <cfRule type="colorScale" priority="2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F8F-5229-4A00-8B05-3F764F00C24C}">
  <sheetPr>
    <pageSetUpPr fitToPage="1"/>
  </sheetPr>
  <dimension ref="A1:AR30"/>
  <sheetViews>
    <sheetView topLeftCell="B1" zoomScale="99" zoomScaleNormal="55" workbookViewId="0">
      <selection activeCell="AN2" sqref="AN2:AN10"/>
    </sheetView>
  </sheetViews>
  <sheetFormatPr defaultColWidth="11.42578125" defaultRowHeight="14.45"/>
  <cols>
    <col min="1" max="1" width="5.140625" bestFit="1" customWidth="1"/>
    <col min="2" max="2" width="9.7109375" customWidth="1"/>
    <col min="3" max="3" width="2.7109375" bestFit="1" customWidth="1"/>
    <col min="4" max="4" width="4.28515625" customWidth="1"/>
    <col min="5" max="5" width="3.42578125" bestFit="1" customWidth="1"/>
    <col min="6" max="8" width="3.42578125" customWidth="1"/>
    <col min="9" max="9" width="3.42578125" bestFit="1" customWidth="1"/>
    <col min="10" max="13" width="3.42578125" customWidth="1"/>
    <col min="14" max="14" width="3.42578125" bestFit="1" customWidth="1"/>
    <col min="15" max="15" width="4.7109375" customWidth="1"/>
    <col min="16" max="16" width="3.42578125" bestFit="1" customWidth="1"/>
    <col min="17" max="20" width="3.42578125" customWidth="1"/>
    <col min="21" max="22" width="3.42578125" bestFit="1" customWidth="1"/>
    <col min="23" max="28" width="3.42578125" customWidth="1"/>
    <col min="29" max="29" width="3.42578125" bestFit="1" customWidth="1"/>
    <col min="30" max="34" width="3.42578125" customWidth="1"/>
    <col min="35" max="35" width="5.7109375" customWidth="1"/>
    <col min="36" max="36" width="6.140625" customWidth="1"/>
    <col min="37" max="37" width="6.7109375" customWidth="1"/>
    <col min="38" max="39" width="6.28515625" customWidth="1"/>
    <col min="40" max="40" width="8.42578125" customWidth="1"/>
    <col min="41" max="41" width="3.7109375" customWidth="1"/>
  </cols>
  <sheetData>
    <row r="1" spans="1:43" ht="103.15" customHeight="1" thickBot="1">
      <c r="A1" s="37" t="s">
        <v>102</v>
      </c>
      <c r="B1" s="40" t="s">
        <v>137</v>
      </c>
      <c r="C1" s="25"/>
      <c r="D1" s="43" t="s">
        <v>104</v>
      </c>
      <c r="E1" s="36" t="s">
        <v>8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5" t="s">
        <v>20</v>
      </c>
      <c r="R1" s="34" t="s">
        <v>21</v>
      </c>
      <c r="S1" s="34" t="s">
        <v>22</v>
      </c>
      <c r="T1" s="34" t="s">
        <v>24</v>
      </c>
      <c r="U1" s="34" t="s">
        <v>23</v>
      </c>
      <c r="V1" s="34" t="s">
        <v>25</v>
      </c>
      <c r="W1" s="34" t="s">
        <v>26</v>
      </c>
      <c r="X1" s="34" t="s">
        <v>27</v>
      </c>
      <c r="Y1" s="34" t="s">
        <v>28</v>
      </c>
      <c r="Z1" s="34" t="s">
        <v>29</v>
      </c>
      <c r="AA1" s="34" t="s">
        <v>30</v>
      </c>
      <c r="AB1" s="34" t="s">
        <v>31</v>
      </c>
      <c r="AC1" s="34" t="s">
        <v>32</v>
      </c>
      <c r="AD1" s="35" t="s">
        <v>105</v>
      </c>
      <c r="AE1" s="35" t="s">
        <v>106</v>
      </c>
      <c r="AF1" s="35" t="s">
        <v>107</v>
      </c>
      <c r="AG1" s="35" t="s">
        <v>108</v>
      </c>
      <c r="AH1" s="35" t="s">
        <v>109</v>
      </c>
      <c r="AI1" s="39" t="s">
        <v>110</v>
      </c>
      <c r="AJ1" s="33" t="s">
        <v>112</v>
      </c>
      <c r="AK1" s="32" t="s">
        <v>111</v>
      </c>
      <c r="AL1" s="31" t="s">
        <v>113</v>
      </c>
      <c r="AM1" s="38" t="s">
        <v>114</v>
      </c>
      <c r="AQ1" s="5"/>
    </row>
    <row r="2" spans="1:43" ht="18.600000000000001" thickBot="1">
      <c r="A2" s="4"/>
      <c r="B2" s="20">
        <f>'SUS Einfügen'!A2</f>
        <v>1</v>
      </c>
      <c r="C2" s="20">
        <f>'SUS Einfügen'!B2</f>
        <v>1</v>
      </c>
      <c r="D2" s="24">
        <v>1</v>
      </c>
      <c r="E2" s="2">
        <v>1</v>
      </c>
      <c r="F2" s="2">
        <f>E2</f>
        <v>1</v>
      </c>
      <c r="G2" s="2">
        <f t="shared" ref="G2:Q5" si="0">F2</f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v>1</v>
      </c>
      <c r="S2" s="2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9">
        <f t="shared" ref="AI2:AI13" si="1">AVERAGE(E2:AH2)</f>
        <v>1</v>
      </c>
      <c r="AJ2" s="22">
        <v>1</v>
      </c>
      <c r="AK2" s="9">
        <v>1</v>
      </c>
      <c r="AL2" s="10">
        <v>1</v>
      </c>
      <c r="AM2" s="1">
        <f>(D2*$D$14)+(AJ2*$AJ$14)+(AK2*$AK$14)+(AL2*$AL$14)+(AI2*$AI$14)</f>
        <v>1</v>
      </c>
      <c r="AN2" s="26"/>
      <c r="AP2" s="23"/>
    </row>
    <row r="3" spans="1:43" ht="18.600000000000001" thickBot="1">
      <c r="A3" s="4"/>
      <c r="B3" s="20">
        <f>'SUS Einfügen'!A3</f>
        <v>2</v>
      </c>
      <c r="C3" s="20">
        <f>'SUS Einfügen'!B3</f>
        <v>2</v>
      </c>
      <c r="D3" s="24">
        <v>2</v>
      </c>
      <c r="E3" s="2">
        <v>1</v>
      </c>
      <c r="F3" s="2">
        <f>E3</f>
        <v>1</v>
      </c>
      <c r="G3" s="2">
        <f t="shared" si="0"/>
        <v>1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0"/>
        <v>1</v>
      </c>
      <c r="N3" s="2">
        <f t="shared" si="0"/>
        <v>1</v>
      </c>
      <c r="O3" s="2">
        <f t="shared" si="0"/>
        <v>1</v>
      </c>
      <c r="P3" s="2">
        <f t="shared" si="0"/>
        <v>1</v>
      </c>
      <c r="Q3" s="2">
        <f t="shared" si="0"/>
        <v>1</v>
      </c>
      <c r="R3" s="2">
        <v>1</v>
      </c>
      <c r="S3" s="2">
        <v>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9">
        <f t="shared" si="1"/>
        <v>1</v>
      </c>
      <c r="AJ3" s="22">
        <v>1</v>
      </c>
      <c r="AK3" s="9">
        <v>1</v>
      </c>
      <c r="AL3" s="10">
        <v>1</v>
      </c>
      <c r="AM3" s="1">
        <f t="shared" ref="AM3:AM13" si="2">(D3*$D$14)+(AJ3*$AJ$14)+(AK3*$AK$14)+(AL3*$AL$14)+(AI3*$AI$14)</f>
        <v>1.3</v>
      </c>
      <c r="AN3" s="26"/>
      <c r="AP3" s="23"/>
    </row>
    <row r="4" spans="1:43" ht="18.600000000000001" thickBot="1">
      <c r="A4" s="4"/>
      <c r="B4" s="20">
        <f>'SUS Einfügen'!A4</f>
        <v>3</v>
      </c>
      <c r="C4" s="20">
        <f>'SUS Einfügen'!B4</f>
        <v>3</v>
      </c>
      <c r="D4" s="24">
        <v>3</v>
      </c>
      <c r="E4" s="2">
        <v>1</v>
      </c>
      <c r="F4" s="2">
        <f>E4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v>1</v>
      </c>
      <c r="S4" s="2">
        <v>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9">
        <f t="shared" si="1"/>
        <v>1</v>
      </c>
      <c r="AJ4" s="22">
        <v>1</v>
      </c>
      <c r="AK4" s="9">
        <v>1</v>
      </c>
      <c r="AL4" s="10">
        <v>1</v>
      </c>
      <c r="AM4" s="1">
        <f t="shared" si="2"/>
        <v>1.5999999999999999</v>
      </c>
      <c r="AN4" s="26"/>
      <c r="AP4" s="23"/>
    </row>
    <row r="5" spans="1:43" ht="18.600000000000001" thickBot="1">
      <c r="A5" s="4"/>
      <c r="B5" s="20">
        <f>'SUS Einfügen'!A5</f>
        <v>4</v>
      </c>
      <c r="C5" s="20">
        <f>'SUS Einfügen'!B5</f>
        <v>4</v>
      </c>
      <c r="D5" s="24">
        <v>1</v>
      </c>
      <c r="E5" s="2">
        <v>3</v>
      </c>
      <c r="F5" s="2">
        <f>E5</f>
        <v>3</v>
      </c>
      <c r="G5" s="2">
        <f t="shared" si="0"/>
        <v>3</v>
      </c>
      <c r="H5" s="2">
        <f t="shared" si="0"/>
        <v>3</v>
      </c>
      <c r="I5" s="2"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v>1</v>
      </c>
      <c r="S5" s="2">
        <v>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9">
        <f t="shared" si="1"/>
        <v>1.5333333333333334</v>
      </c>
      <c r="AJ5" s="22">
        <v>1</v>
      </c>
      <c r="AK5" s="9">
        <v>1</v>
      </c>
      <c r="AL5" s="10">
        <v>1</v>
      </c>
      <c r="AM5" s="1">
        <f t="shared" si="2"/>
        <v>1.1600000000000001</v>
      </c>
      <c r="AN5" s="26"/>
      <c r="AP5" s="23"/>
    </row>
    <row r="6" spans="1:43" ht="18.600000000000001" thickBot="1">
      <c r="A6" s="4"/>
      <c r="B6" s="20">
        <f>'SUS Einfügen'!A6</f>
        <v>5</v>
      </c>
      <c r="C6" s="20">
        <f>'SUS Einfügen'!B6</f>
        <v>5</v>
      </c>
      <c r="D6" s="24">
        <v>2</v>
      </c>
      <c r="E6" s="2">
        <v>3</v>
      </c>
      <c r="F6" s="2">
        <f t="shared" ref="F6:Q7" si="3">E6</f>
        <v>3</v>
      </c>
      <c r="G6" s="2">
        <f t="shared" si="3"/>
        <v>3</v>
      </c>
      <c r="H6" s="2">
        <f t="shared" si="3"/>
        <v>3</v>
      </c>
      <c r="I6" s="2">
        <v>1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1</v>
      </c>
      <c r="N6" s="2">
        <f t="shared" si="3"/>
        <v>1</v>
      </c>
      <c r="O6" s="2">
        <f t="shared" si="3"/>
        <v>1</v>
      </c>
      <c r="P6" s="2">
        <f t="shared" si="3"/>
        <v>1</v>
      </c>
      <c r="Q6" s="2">
        <f t="shared" si="3"/>
        <v>1</v>
      </c>
      <c r="R6" s="2">
        <v>1</v>
      </c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9">
        <f t="shared" si="1"/>
        <v>1.5333333333333334</v>
      </c>
      <c r="AJ6" s="22">
        <v>1</v>
      </c>
      <c r="AK6" s="9">
        <v>1</v>
      </c>
      <c r="AL6" s="10">
        <v>1</v>
      </c>
      <c r="AM6" s="1">
        <f t="shared" si="2"/>
        <v>1.46</v>
      </c>
      <c r="AN6" s="26"/>
      <c r="AP6" s="23"/>
    </row>
    <row r="7" spans="1:43" ht="18.600000000000001" thickBot="1">
      <c r="A7" s="4"/>
      <c r="B7" s="20">
        <f>'SUS Einfügen'!A7</f>
        <v>6</v>
      </c>
      <c r="C7" s="20">
        <f>'SUS Einfügen'!B7</f>
        <v>6</v>
      </c>
      <c r="D7" s="24">
        <v>3</v>
      </c>
      <c r="E7" s="2">
        <v>3</v>
      </c>
      <c r="F7" s="2">
        <f t="shared" si="3"/>
        <v>3</v>
      </c>
      <c r="G7" s="2">
        <f t="shared" si="3"/>
        <v>3</v>
      </c>
      <c r="H7" s="2">
        <f t="shared" si="3"/>
        <v>3</v>
      </c>
      <c r="I7" s="2">
        <v>1</v>
      </c>
      <c r="J7" s="2">
        <f t="shared" si="3"/>
        <v>1</v>
      </c>
      <c r="K7" s="2">
        <f t="shared" si="3"/>
        <v>1</v>
      </c>
      <c r="L7" s="2">
        <f t="shared" si="3"/>
        <v>1</v>
      </c>
      <c r="M7" s="2">
        <f t="shared" si="3"/>
        <v>1</v>
      </c>
      <c r="N7" s="2">
        <f t="shared" si="3"/>
        <v>1</v>
      </c>
      <c r="O7" s="2">
        <f t="shared" si="3"/>
        <v>1</v>
      </c>
      <c r="P7" s="2">
        <f t="shared" si="3"/>
        <v>1</v>
      </c>
      <c r="Q7" s="2">
        <f t="shared" si="3"/>
        <v>1</v>
      </c>
      <c r="R7" s="2">
        <v>1</v>
      </c>
      <c r="S7" s="2">
        <v>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9">
        <f t="shared" si="1"/>
        <v>1.5333333333333334</v>
      </c>
      <c r="AJ7" s="22">
        <v>1</v>
      </c>
      <c r="AK7" s="9">
        <v>1</v>
      </c>
      <c r="AL7" s="10">
        <v>1</v>
      </c>
      <c r="AM7" s="1">
        <f t="shared" si="2"/>
        <v>1.7599999999999998</v>
      </c>
      <c r="AN7" s="26"/>
      <c r="AP7" s="23"/>
    </row>
    <row r="8" spans="1:43" ht="18.600000000000001" thickBot="1">
      <c r="A8" s="4"/>
      <c r="B8" s="20">
        <f>'SUS Einfügen'!A8</f>
        <v>7</v>
      </c>
      <c r="C8" s="20">
        <f>'SUS Einfügen'!B8</f>
        <v>7</v>
      </c>
      <c r="D8" s="24">
        <v>1</v>
      </c>
      <c r="E8" s="2">
        <f>E5</f>
        <v>3</v>
      </c>
      <c r="F8" s="2">
        <f t="shared" ref="F8:Q8" si="4">F5</f>
        <v>3</v>
      </c>
      <c r="G8" s="2">
        <f t="shared" si="4"/>
        <v>3</v>
      </c>
      <c r="H8" s="2">
        <f t="shared" si="4"/>
        <v>3</v>
      </c>
      <c r="I8" s="2">
        <f t="shared" si="4"/>
        <v>1</v>
      </c>
      <c r="J8" s="2">
        <f t="shared" si="4"/>
        <v>1</v>
      </c>
      <c r="K8" s="2">
        <f t="shared" si="4"/>
        <v>1</v>
      </c>
      <c r="L8" s="2">
        <f t="shared" si="4"/>
        <v>1</v>
      </c>
      <c r="M8" s="2">
        <f t="shared" si="4"/>
        <v>1</v>
      </c>
      <c r="N8" s="2">
        <f t="shared" si="4"/>
        <v>1</v>
      </c>
      <c r="O8" s="2">
        <f t="shared" si="4"/>
        <v>1</v>
      </c>
      <c r="P8" s="2">
        <f t="shared" si="4"/>
        <v>1</v>
      </c>
      <c r="Q8" s="2">
        <f t="shared" si="4"/>
        <v>1</v>
      </c>
      <c r="R8" s="2">
        <v>1</v>
      </c>
      <c r="S8" s="2">
        <v>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9">
        <f t="shared" si="1"/>
        <v>1.5333333333333334</v>
      </c>
      <c r="AJ8" s="22">
        <v>2</v>
      </c>
      <c r="AK8" s="9">
        <v>1</v>
      </c>
      <c r="AL8" s="10">
        <v>1</v>
      </c>
      <c r="AM8" s="1">
        <f t="shared" si="2"/>
        <v>1.2930000000000001</v>
      </c>
      <c r="AN8" s="26"/>
      <c r="AP8" s="23"/>
    </row>
    <row r="9" spans="1:43" ht="18.600000000000001" thickBot="1">
      <c r="A9" s="4"/>
      <c r="B9" s="20">
        <f>'SUS Einfügen'!A9</f>
        <v>8</v>
      </c>
      <c r="C9" s="20">
        <f>'SUS Einfügen'!B9</f>
        <v>8</v>
      </c>
      <c r="D9" s="24">
        <v>1</v>
      </c>
      <c r="E9" s="2">
        <f t="shared" ref="E9:Q10" si="5">E6</f>
        <v>3</v>
      </c>
      <c r="F9" s="2">
        <f t="shared" si="5"/>
        <v>3</v>
      </c>
      <c r="G9" s="2">
        <f t="shared" si="5"/>
        <v>3</v>
      </c>
      <c r="H9" s="2">
        <f t="shared" si="5"/>
        <v>3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v>1</v>
      </c>
      <c r="S9" s="2">
        <v>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9">
        <f t="shared" si="1"/>
        <v>1.5333333333333334</v>
      </c>
      <c r="AJ9" s="22">
        <v>1</v>
      </c>
      <c r="AK9" s="9">
        <v>1</v>
      </c>
      <c r="AL9" s="10">
        <v>2</v>
      </c>
      <c r="AM9" s="1">
        <f t="shared" si="2"/>
        <v>1.294</v>
      </c>
      <c r="AN9" s="26"/>
      <c r="AP9" s="23"/>
    </row>
    <row r="10" spans="1:43" ht="18.600000000000001" thickBot="1">
      <c r="A10" s="4"/>
      <c r="B10" s="20">
        <f>'SUS Einfügen'!A10</f>
        <v>9</v>
      </c>
      <c r="C10" s="20">
        <f>'SUS Einfügen'!B10</f>
        <v>9</v>
      </c>
      <c r="D10" s="24">
        <v>1</v>
      </c>
      <c r="E10" s="2">
        <f t="shared" si="5"/>
        <v>3</v>
      </c>
      <c r="F10" s="2">
        <f t="shared" si="5"/>
        <v>3</v>
      </c>
      <c r="G10" s="2">
        <f t="shared" si="5"/>
        <v>3</v>
      </c>
      <c r="H10" s="2">
        <f t="shared" si="5"/>
        <v>3</v>
      </c>
      <c r="I10" s="2">
        <f t="shared" si="5"/>
        <v>1</v>
      </c>
      <c r="J10" s="2">
        <f t="shared" si="5"/>
        <v>1</v>
      </c>
      <c r="K10" s="2">
        <f t="shared" si="5"/>
        <v>1</v>
      </c>
      <c r="L10" s="2">
        <f t="shared" si="5"/>
        <v>1</v>
      </c>
      <c r="M10" s="2">
        <f t="shared" si="5"/>
        <v>1</v>
      </c>
      <c r="N10" s="2">
        <f t="shared" si="5"/>
        <v>1</v>
      </c>
      <c r="O10" s="2">
        <f t="shared" si="5"/>
        <v>1</v>
      </c>
      <c r="P10" s="2">
        <f t="shared" si="5"/>
        <v>1</v>
      </c>
      <c r="Q10" s="2">
        <f t="shared" si="5"/>
        <v>1</v>
      </c>
      <c r="R10" s="2">
        <v>1</v>
      </c>
      <c r="S10" s="2">
        <v>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9">
        <f t="shared" si="1"/>
        <v>1.5333333333333334</v>
      </c>
      <c r="AJ10" s="22">
        <v>1</v>
      </c>
      <c r="AK10" s="9">
        <v>2</v>
      </c>
      <c r="AL10" s="10">
        <v>3</v>
      </c>
      <c r="AM10" s="1">
        <f t="shared" si="2"/>
        <v>1.5609999999999999</v>
      </c>
      <c r="AN10" s="26"/>
      <c r="AP10" s="23"/>
    </row>
    <row r="11" spans="1:43" ht="18.600000000000001" thickBot="1">
      <c r="A11" s="4"/>
      <c r="B11" s="20">
        <f>'SUS Einfügen'!A11</f>
        <v>10</v>
      </c>
      <c r="C11" s="20">
        <f>'SUS Einfügen'!B11</f>
        <v>10</v>
      </c>
      <c r="D11" s="44"/>
      <c r="E11" s="4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9" t="e">
        <f t="shared" si="1"/>
        <v>#DIV/0!</v>
      </c>
      <c r="AJ11" s="22"/>
      <c r="AK11" s="9"/>
      <c r="AL11" s="10"/>
      <c r="AM11" s="1" t="e">
        <f t="shared" si="2"/>
        <v>#DIV/0!</v>
      </c>
      <c r="AP11" s="23"/>
    </row>
    <row r="12" spans="1:43" ht="18.600000000000001" thickBot="1">
      <c r="A12" s="4"/>
      <c r="B12" s="20">
        <f>'SUS Einfügen'!A12</f>
        <v>11</v>
      </c>
      <c r="C12" s="20">
        <f>'SUS Einfügen'!B12</f>
        <v>11</v>
      </c>
      <c r="D12" s="45"/>
      <c r="E12" s="4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9" t="e">
        <f t="shared" si="1"/>
        <v>#DIV/0!</v>
      </c>
      <c r="AJ12" s="22"/>
      <c r="AK12" s="9"/>
      <c r="AL12" s="10"/>
      <c r="AM12" s="1" t="e">
        <f t="shared" si="2"/>
        <v>#DIV/0!</v>
      </c>
      <c r="AP12" s="23"/>
    </row>
    <row r="13" spans="1:43" ht="18.600000000000001" thickBot="1">
      <c r="A13" s="4"/>
      <c r="B13" s="20">
        <f>'SUS Einfügen'!A13</f>
        <v>12</v>
      </c>
      <c r="C13" s="20">
        <f>'SUS Einfügen'!B13</f>
        <v>12</v>
      </c>
      <c r="D13" s="46"/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9" t="e">
        <f t="shared" si="1"/>
        <v>#DIV/0!</v>
      </c>
      <c r="AJ13" s="22"/>
      <c r="AK13" s="9"/>
      <c r="AL13" s="10"/>
      <c r="AM13" s="1" t="e">
        <f t="shared" si="2"/>
        <v>#DIV/0!</v>
      </c>
      <c r="AP13" s="23"/>
    </row>
    <row r="14" spans="1:43">
      <c r="A14" s="53" t="s">
        <v>115</v>
      </c>
      <c r="B14" s="53"/>
      <c r="C14" s="53"/>
      <c r="D14" s="48">
        <v>0.3</v>
      </c>
      <c r="AI14" s="30">
        <v>0.3</v>
      </c>
      <c r="AJ14" s="49">
        <v>0.13300000000000001</v>
      </c>
      <c r="AK14" s="49">
        <v>0.13300000000000001</v>
      </c>
      <c r="AL14" s="49">
        <v>0.13400000000000001</v>
      </c>
    </row>
    <row r="15" spans="1:43" ht="15" customHeight="1">
      <c r="A15" s="11">
        <f>D2</f>
        <v>1</v>
      </c>
      <c r="B15">
        <f t="shared" ref="B15:B24" si="6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M15" t="s">
        <v>117</v>
      </c>
      <c r="AN15" s="28" t="s">
        <v>118</v>
      </c>
    </row>
    <row r="16" spans="1:43" ht="15" customHeight="1">
      <c r="A16" s="11">
        <f t="shared" ref="A16:A25" si="7">D3</f>
        <v>2</v>
      </c>
      <c r="B16">
        <f t="shared" si="6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M16" s="27" t="s">
        <v>120</v>
      </c>
      <c r="AN16" s="29" t="s">
        <v>121</v>
      </c>
    </row>
    <row r="17" spans="1:44">
      <c r="A17" s="11">
        <f t="shared" si="7"/>
        <v>3</v>
      </c>
      <c r="B17">
        <f t="shared" si="6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44">
      <c r="A18" s="11">
        <f t="shared" si="7"/>
        <v>1</v>
      </c>
      <c r="B18">
        <f t="shared" si="6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44">
      <c r="A19" s="11">
        <f t="shared" si="7"/>
        <v>2</v>
      </c>
      <c r="B19">
        <f t="shared" si="6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L19" s="41"/>
      <c r="AR19" s="41"/>
    </row>
    <row r="20" spans="1:44">
      <c r="A20" s="11">
        <f t="shared" si="7"/>
        <v>3</v>
      </c>
      <c r="B20">
        <f t="shared" si="6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4">
      <c r="A21" s="11">
        <f t="shared" si="7"/>
        <v>1</v>
      </c>
      <c r="B21">
        <f t="shared" si="6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44">
      <c r="A22" s="11">
        <f t="shared" si="7"/>
        <v>1</v>
      </c>
      <c r="B22">
        <f t="shared" si="6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44" ht="15" customHeight="1">
      <c r="A23" s="11">
        <f t="shared" si="7"/>
        <v>1</v>
      </c>
      <c r="B23">
        <f t="shared" si="6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21"/>
      <c r="AK23" s="21"/>
      <c r="AM23" s="21"/>
      <c r="AN23" s="21"/>
      <c r="AO23" s="21"/>
      <c r="AP23" s="21"/>
      <c r="AQ23" s="21"/>
    </row>
    <row r="24" spans="1:44" ht="15" customHeight="1">
      <c r="A24" s="11">
        <f t="shared" si="7"/>
        <v>0</v>
      </c>
      <c r="B24">
        <f t="shared" si="6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21"/>
      <c r="AK24" s="21"/>
      <c r="AM24" s="21"/>
      <c r="AN24" s="21"/>
      <c r="AO24" s="21"/>
      <c r="AP24" s="21"/>
      <c r="AQ24" s="21"/>
    </row>
    <row r="25" spans="1:44">
      <c r="A25" s="11">
        <f t="shared" si="7"/>
        <v>0</v>
      </c>
      <c r="B25">
        <f t="shared" ref="B25" si="8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>
      <c r="B26" t="s">
        <v>128</v>
      </c>
      <c r="D26" s="54" t="s">
        <v>129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</row>
    <row r="27" spans="1:44">
      <c r="B27" t="s">
        <v>130</v>
      </c>
      <c r="D27" s="52" t="s">
        <v>131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4">
      <c r="B28" t="s">
        <v>132</v>
      </c>
      <c r="D28" s="52" t="s">
        <v>133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4" ht="14.65" customHeight="1">
      <c r="B29" t="s">
        <v>134</v>
      </c>
      <c r="D29" s="52" t="s">
        <v>135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4">
      <c r="B30" t="s">
        <v>111</v>
      </c>
      <c r="D30" s="52" t="s">
        <v>138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</sheetData>
  <mergeCells count="6">
    <mergeCell ref="D30:AN30"/>
    <mergeCell ref="A14:C14"/>
    <mergeCell ref="D26:AN26"/>
    <mergeCell ref="D27:AN27"/>
    <mergeCell ref="D28:AN28"/>
    <mergeCell ref="D29:AN29"/>
  </mergeCells>
  <conditionalFormatting sqref="D2:D10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E13:U13 AN15 N11:U12 E11:H12 T9:U10 T2:AH2 T3:T8">
    <cfRule type="colorScale" priority="1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8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2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S5:S8 E2:S4 E5:Q7 E8:E10 F8:Q8 F9:S10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5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9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11:D13 AM2:AM13">
    <cfRule type="colorScale" priority="10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2:AL13 AN16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F376-ED3B-4F2D-96F2-80F6D74744A1}">
  <dimension ref="A1:CH18"/>
  <sheetViews>
    <sheetView topLeftCell="BF1" workbookViewId="0">
      <selection activeCell="BQ17" sqref="BQ17"/>
    </sheetView>
  </sheetViews>
  <sheetFormatPr defaultColWidth="11.42578125" defaultRowHeight="14.45"/>
  <cols>
    <col min="2" max="2" width="11.28515625" bestFit="1" customWidth="1"/>
    <col min="12" max="12" width="13.28515625" bestFit="1" customWidth="1"/>
  </cols>
  <sheetData>
    <row r="1" spans="1:86">
      <c r="A1" t="s">
        <v>2</v>
      </c>
      <c r="B1" t="s">
        <v>139</v>
      </c>
      <c r="C1" t="s">
        <v>140</v>
      </c>
      <c r="D1" t="s">
        <v>141</v>
      </c>
      <c r="E1" t="s">
        <v>114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185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192</v>
      </c>
      <c r="BF1" t="s">
        <v>193</v>
      </c>
      <c r="BG1" t="s">
        <v>194</v>
      </c>
      <c r="BH1" t="s">
        <v>195</v>
      </c>
      <c r="BI1" t="s">
        <v>196</v>
      </c>
      <c r="BJ1" t="s">
        <v>197</v>
      </c>
      <c r="BK1" t="s">
        <v>198</v>
      </c>
      <c r="BL1" t="s">
        <v>199</v>
      </c>
      <c r="BM1" t="s">
        <v>200</v>
      </c>
      <c r="BN1" t="s">
        <v>201</v>
      </c>
      <c r="BO1" t="s">
        <v>202</v>
      </c>
      <c r="BP1" t="s">
        <v>203</v>
      </c>
      <c r="BQ1" t="s">
        <v>204</v>
      </c>
      <c r="BR1" t="s">
        <v>205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</row>
    <row r="2" spans="1:86">
      <c r="A2">
        <f>'SUS Einfügen'!C2</f>
        <v>111</v>
      </c>
      <c r="B2" t="str">
        <f>Notenliste!$B$1</f>
        <v>1aCVT LAÜ</v>
      </c>
      <c r="C2" s="26">
        <f>Notenliste!AM2</f>
        <v>1</v>
      </c>
      <c r="D2">
        <v>0</v>
      </c>
      <c r="E2" s="26">
        <f>Notenliste!AM2</f>
        <v>1</v>
      </c>
      <c r="F2" t="str">
        <f>Notenliste!$E$1</f>
        <v>SDB / Vol / Wägen</v>
      </c>
      <c r="G2">
        <f>Notenliste!E2</f>
        <v>1</v>
      </c>
      <c r="H2" t="str">
        <f>Notenliste!$F$1</f>
        <v>EH</v>
      </c>
      <c r="I2">
        <f>Notenliste!F2</f>
        <v>0</v>
      </c>
      <c r="J2" t="str">
        <f>Notenliste!$G$1</f>
        <v>Glasbearbeitung</v>
      </c>
      <c r="K2">
        <f>Notenliste!G2</f>
        <v>0</v>
      </c>
      <c r="L2" t="str">
        <f>Notenliste!$H$1</f>
        <v>Schmelzp</v>
      </c>
      <c r="M2" s="3">
        <f>Notenliste!H2</f>
        <v>0</v>
      </c>
      <c r="N2" t="str">
        <f>Notenliste!$I$1</f>
        <v>Siedepunkt</v>
      </c>
      <c r="O2">
        <f>Notenliste!I2</f>
        <v>0</v>
      </c>
      <c r="P2" s="3" t="str">
        <f>Notenliste!$J$1</f>
        <v>Vol Messen im LAB</v>
      </c>
      <c r="Q2">
        <f>Notenliste!J2</f>
        <v>0</v>
      </c>
      <c r="R2" t="str">
        <f>Notenliste!$K$1</f>
        <v>kalibrien Vol Glasgeräte</v>
      </c>
      <c r="S2">
        <f>Notenliste!K2</f>
        <v>0</v>
      </c>
      <c r="T2" t="str">
        <f>Notenliste!$L$1</f>
        <v>Volkontraktion</v>
      </c>
      <c r="U2">
        <f>Notenliste!L2</f>
        <v>0</v>
      </c>
      <c r="V2" t="str">
        <f>Notenliste!$M$1</f>
        <v>Zerkleinern</v>
      </c>
      <c r="W2">
        <f>Notenliste!M2</f>
        <v>0</v>
      </c>
      <c r="X2" t="str">
        <f>Notenliste!$N$1</f>
        <v>Sieben</v>
      </c>
      <c r="Y2">
        <f>Notenliste!N2</f>
        <v>0</v>
      </c>
      <c r="Z2" t="str">
        <f>Notenliste!$O$1</f>
        <v>Schütt / Stmpf. Di</v>
      </c>
      <c r="AA2">
        <f>Notenliste!O2</f>
        <v>0</v>
      </c>
      <c r="AB2" t="str">
        <f>Notenliste!$P$1</f>
        <v>gem. Körper Dichte</v>
      </c>
      <c r="AC2">
        <f>Notenliste!P2</f>
        <v>0</v>
      </c>
      <c r="AD2" t="str">
        <f>Notenliste!$Q$1</f>
        <v>Flü Dichte Pykn.</v>
      </c>
      <c r="AE2">
        <f>Notenliste!Q2</f>
        <v>0</v>
      </c>
      <c r="AF2" t="str">
        <f>Notenliste!$R$1</f>
        <v>Dichte Temp</v>
      </c>
      <c r="AG2">
        <f>Notenliste!R2</f>
        <v>0</v>
      </c>
      <c r="AH2" t="str">
        <f>Notenliste!$S$1</f>
        <v>Filtrieren Dionat</v>
      </c>
      <c r="AI2">
        <f>Notenliste!S2</f>
        <v>0</v>
      </c>
      <c r="AJ2" t="str">
        <f>Notenliste!$T$1</f>
        <v>Faltenfilter</v>
      </c>
      <c r="AK2">
        <f>Notenliste!T2</f>
        <v>0</v>
      </c>
      <c r="AL2" t="str">
        <f>Notenliste!$U$1</f>
        <v>Aschegehalt</v>
      </c>
      <c r="AM2">
        <f>Notenliste!U2</f>
        <v>0</v>
      </c>
      <c r="AN2" t="str">
        <f>Notenliste!$V$1</f>
        <v>Klärschlammprobe Fällung</v>
      </c>
      <c r="AO2">
        <f>Notenliste!V2</f>
        <v>0</v>
      </c>
      <c r="AP2" t="str">
        <f>Notenliste!$W$1</f>
        <v>pH-Wert</v>
      </c>
      <c r="AQ2">
        <f>Notenliste!W2</f>
        <v>0</v>
      </c>
      <c r="AR2" t="str">
        <f>Notenliste!$X$1</f>
        <v>Lösen</v>
      </c>
      <c r="AS2">
        <f>Notenliste!X2</f>
        <v>0</v>
      </c>
      <c r="AT2" t="str">
        <f>Notenliste!$Y$1</f>
        <v>Kältemischungen</v>
      </c>
      <c r="AU2">
        <f>Notenliste!Y2</f>
        <v>0</v>
      </c>
      <c r="AV2" t="str">
        <f>Notenliste!$Z$1</f>
        <v>Heizleistung</v>
      </c>
      <c r="AW2">
        <f>Notenliste!Z2</f>
        <v>0</v>
      </c>
      <c r="AX2" t="str">
        <f>Notenliste!$AA$1</f>
        <v>CaCO3-Darstellung</v>
      </c>
      <c r="AY2">
        <f>Notenliste!AA2</f>
        <v>0</v>
      </c>
      <c r="AZ2" t="str">
        <f>Notenliste!$AB$1</f>
        <v>Ziel-Heizen</v>
      </c>
      <c r="BA2">
        <f>Notenliste!AB2</f>
        <v>0</v>
      </c>
      <c r="BB2" t="str">
        <f>Notenliste!$AC$1</f>
        <v>Volumenmessgeräte</v>
      </c>
      <c r="BC2">
        <f>Notenliste!AC2</f>
        <v>0</v>
      </c>
      <c r="BD2" t="str">
        <f>Notenliste!$AD$1</f>
        <v>P26</v>
      </c>
      <c r="BE2">
        <f>Notenliste!AD2</f>
        <v>0</v>
      </c>
      <c r="BF2" t="str">
        <f>Notenliste!$AE$1</f>
        <v>P27</v>
      </c>
      <c r="BG2">
        <f>Notenliste!AE2</f>
        <v>0</v>
      </c>
      <c r="BH2" t="str">
        <f>Notenliste!$AF$1</f>
        <v>P28</v>
      </c>
      <c r="BI2">
        <f>Notenliste!AF2</f>
        <v>0</v>
      </c>
      <c r="BJ2" t="str">
        <f>Notenliste!$AG$1</f>
        <v>P29</v>
      </c>
      <c r="BK2">
        <f>Notenliste!AG2</f>
        <v>0</v>
      </c>
      <c r="BL2" t="str">
        <f>Notenliste!$AH$1</f>
        <v>P30</v>
      </c>
      <c r="BM2">
        <f>Notenliste!AH2</f>
        <v>0</v>
      </c>
      <c r="BN2" t="s">
        <v>222</v>
      </c>
      <c r="BO2">
        <f>Notenliste!AK2</f>
        <v>1</v>
      </c>
      <c r="BP2" t="s">
        <v>223</v>
      </c>
      <c r="BQ2">
        <f>Notenliste!AJ2</f>
        <v>1</v>
      </c>
      <c r="BR2" t="s">
        <v>224</v>
      </c>
      <c r="BS2">
        <f>Notenliste!AL2</f>
        <v>1</v>
      </c>
      <c r="BT2" t="s">
        <v>225</v>
      </c>
      <c r="BU2" s="3">
        <f>Notenliste!D2</f>
        <v>1</v>
      </c>
      <c r="BV2">
        <v>0</v>
      </c>
      <c r="BW2">
        <f>BV2</f>
        <v>0</v>
      </c>
      <c r="BX2">
        <f t="shared" ref="BX2:CF2" si="0">BW2</f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>CF2</f>
        <v>0</v>
      </c>
      <c r="CH2">
        <f>Notenliste!C15</f>
        <v>0</v>
      </c>
    </row>
    <row r="3" spans="1:86">
      <c r="A3">
        <f>'SUS Einfügen'!C3</f>
        <v>222</v>
      </c>
      <c r="B3" t="str">
        <f>Notenliste!$B$1</f>
        <v>1aCVT LAÜ</v>
      </c>
      <c r="C3" s="26">
        <f>Notenliste!AM3</f>
        <v>0.86699999999999999</v>
      </c>
      <c r="D3">
        <v>0</v>
      </c>
      <c r="E3" s="26">
        <f>Notenliste!AM3</f>
        <v>0.86699999999999999</v>
      </c>
      <c r="F3" t="str">
        <f>Notenliste!$E$1</f>
        <v>SDB / Vol / Wägen</v>
      </c>
      <c r="G3">
        <f>Notenliste!E3</f>
        <v>1</v>
      </c>
      <c r="H3" t="str">
        <f>Notenliste!$F$1</f>
        <v>EH</v>
      </c>
      <c r="I3">
        <f>Notenliste!F3</f>
        <v>0</v>
      </c>
      <c r="J3" t="str">
        <f>Notenliste!$G$1</f>
        <v>Glasbearbeitung</v>
      </c>
      <c r="K3">
        <f>Notenliste!G3</f>
        <v>0</v>
      </c>
      <c r="L3" t="str">
        <f>Notenliste!$H$1</f>
        <v>Schmelzp</v>
      </c>
      <c r="M3" s="3">
        <f>Notenliste!H3</f>
        <v>0</v>
      </c>
      <c r="N3" t="str">
        <f>Notenliste!$I$1</f>
        <v>Siedepunkt</v>
      </c>
      <c r="O3">
        <f>Notenliste!I3</f>
        <v>0</v>
      </c>
      <c r="P3" s="3" t="str">
        <f>Notenliste!$J$1</f>
        <v>Vol Messen im LAB</v>
      </c>
      <c r="Q3">
        <f>Notenliste!J3</f>
        <v>0</v>
      </c>
      <c r="R3" t="str">
        <f>Notenliste!$K$1</f>
        <v>kalibrien Vol Glasgeräte</v>
      </c>
      <c r="S3">
        <f>Notenliste!K3</f>
        <v>0</v>
      </c>
      <c r="T3" t="str">
        <f>Notenliste!$L$1</f>
        <v>Volkontraktion</v>
      </c>
      <c r="U3">
        <f>Notenliste!L3</f>
        <v>0</v>
      </c>
      <c r="V3" t="str">
        <f>Notenliste!$M$1</f>
        <v>Zerkleinern</v>
      </c>
      <c r="W3">
        <f>Notenliste!M3</f>
        <v>0</v>
      </c>
      <c r="X3" t="str">
        <f>Notenliste!$N$1</f>
        <v>Sieben</v>
      </c>
      <c r="Y3">
        <f>Notenliste!N3</f>
        <v>0</v>
      </c>
      <c r="Z3" t="str">
        <f>Notenliste!$O$1</f>
        <v>Schütt / Stmpf. Di</v>
      </c>
      <c r="AA3">
        <f>Notenliste!O3</f>
        <v>0</v>
      </c>
      <c r="AB3" t="str">
        <f>Notenliste!$P$1</f>
        <v>gem. Körper Dichte</v>
      </c>
      <c r="AC3">
        <f>Notenliste!P3</f>
        <v>0</v>
      </c>
      <c r="AD3" t="str">
        <f>Notenliste!$Q$1</f>
        <v>Flü Dichte Pykn.</v>
      </c>
      <c r="AE3">
        <f>Notenliste!Q3</f>
        <v>0</v>
      </c>
      <c r="AF3" t="str">
        <f>Notenliste!$R$1</f>
        <v>Dichte Temp</v>
      </c>
      <c r="AG3">
        <f>Notenliste!R3</f>
        <v>0</v>
      </c>
      <c r="AH3" t="str">
        <f>Notenliste!$S$1</f>
        <v>Filtrieren Dionat</v>
      </c>
      <c r="AI3">
        <f>Notenliste!S3</f>
        <v>0</v>
      </c>
      <c r="AJ3" t="str">
        <f>Notenliste!$T$1</f>
        <v>Faltenfilter</v>
      </c>
      <c r="AK3">
        <f>Notenliste!T3</f>
        <v>0</v>
      </c>
      <c r="AL3" t="str">
        <f>Notenliste!$U$1</f>
        <v>Aschegehalt</v>
      </c>
      <c r="AM3">
        <f>Notenliste!U3</f>
        <v>0</v>
      </c>
      <c r="AN3" t="str">
        <f>Notenliste!$V$1</f>
        <v>Klärschlammprobe Fällung</v>
      </c>
      <c r="AO3">
        <f>Notenliste!V3</f>
        <v>0</v>
      </c>
      <c r="AP3" t="str">
        <f>Notenliste!$W$1</f>
        <v>pH-Wert</v>
      </c>
      <c r="AQ3">
        <f>Notenliste!W3</f>
        <v>0</v>
      </c>
      <c r="AR3" t="str">
        <f>Notenliste!$X$1</f>
        <v>Lösen</v>
      </c>
      <c r="AS3">
        <f>Notenliste!X3</f>
        <v>0</v>
      </c>
      <c r="AT3" t="str">
        <f>Notenliste!$Y$1</f>
        <v>Kältemischungen</v>
      </c>
      <c r="AU3">
        <f>Notenliste!Y3</f>
        <v>0</v>
      </c>
      <c r="AV3" t="str">
        <f>Notenliste!$Z$1</f>
        <v>Heizleistung</v>
      </c>
      <c r="AW3">
        <f>Notenliste!Z3</f>
        <v>0</v>
      </c>
      <c r="AX3" t="str">
        <f>Notenliste!$AA$1</f>
        <v>CaCO3-Darstellung</v>
      </c>
      <c r="AY3">
        <f>Notenliste!AA3</f>
        <v>0</v>
      </c>
      <c r="AZ3" t="str">
        <f>Notenliste!$AB$1</f>
        <v>Ziel-Heizen</v>
      </c>
      <c r="BA3">
        <f>Notenliste!AB3</f>
        <v>0</v>
      </c>
      <c r="BB3" t="str">
        <f>Notenliste!$AC$1</f>
        <v>Volumenmessgeräte</v>
      </c>
      <c r="BC3">
        <f>Notenliste!AC3</f>
        <v>0</v>
      </c>
      <c r="BD3" t="str">
        <f>Notenliste!$AD$1</f>
        <v>P26</v>
      </c>
      <c r="BE3">
        <f>Notenliste!AD3</f>
        <v>0</v>
      </c>
      <c r="BF3" t="str">
        <f>Notenliste!$AE$1</f>
        <v>P27</v>
      </c>
      <c r="BG3">
        <f>Notenliste!AE3</f>
        <v>0</v>
      </c>
      <c r="BH3" t="str">
        <f>Notenliste!$AF$1</f>
        <v>P28</v>
      </c>
      <c r="BI3">
        <f>Notenliste!AF3</f>
        <v>0</v>
      </c>
      <c r="BJ3" t="str">
        <f>Notenliste!$AG$1</f>
        <v>P29</v>
      </c>
      <c r="BK3">
        <f>Notenliste!AG3</f>
        <v>0</v>
      </c>
      <c r="BL3" t="str">
        <f>Notenliste!$AH$1</f>
        <v>P30</v>
      </c>
      <c r="BM3">
        <f>Notenliste!AH3</f>
        <v>0</v>
      </c>
      <c r="BN3" t="str">
        <f>BN2</f>
        <v>Laborutensilien, Pünktlichkeit (13,3%)</v>
      </c>
      <c r="BO3">
        <f>Notenliste!AK3</f>
        <v>0</v>
      </c>
      <c r="BP3" t="str">
        <f>BP2</f>
        <v>Soziale Kompetenz (13,3%)</v>
      </c>
      <c r="BQ3">
        <f>Notenliste!AJ3</f>
        <v>1</v>
      </c>
      <c r="BR3" t="str">
        <f>BR2</f>
        <v>Sicherheitsaspekte (13,4%)</v>
      </c>
      <c r="BS3">
        <f>Notenliste!AL3</f>
        <v>1</v>
      </c>
      <c r="BT3" t="str">
        <f>BT2</f>
        <v>Labor-Handling (30%)</v>
      </c>
      <c r="BU3" s="3">
        <f>Notenliste!D3</f>
        <v>1</v>
      </c>
      <c r="BV3">
        <v>0</v>
      </c>
      <c r="BW3">
        <f t="shared" ref="BW3:CF13" si="1">BV3</f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ref="CG3" si="2">CF3</f>
        <v>0</v>
      </c>
      <c r="CH3">
        <f>Notenliste!C16</f>
        <v>0</v>
      </c>
    </row>
    <row r="4" spans="1:86">
      <c r="A4">
        <f>'SUS Einfügen'!C4</f>
        <v>333</v>
      </c>
      <c r="B4" t="str">
        <f>Notenliste!$B$1</f>
        <v>1aCVT LAÜ</v>
      </c>
      <c r="C4" s="26">
        <f>Notenliste!AM4</f>
        <v>0.86699999999999999</v>
      </c>
      <c r="D4">
        <v>0</v>
      </c>
      <c r="E4" s="26">
        <f>Notenliste!AM4</f>
        <v>0.86699999999999999</v>
      </c>
      <c r="F4" t="str">
        <f>Notenliste!$E$1</f>
        <v>SDB / Vol / Wägen</v>
      </c>
      <c r="G4">
        <f>Notenliste!E4</f>
        <v>1</v>
      </c>
      <c r="H4" t="str">
        <f>Notenliste!$F$1</f>
        <v>EH</v>
      </c>
      <c r="I4">
        <f>Notenliste!F4</f>
        <v>0</v>
      </c>
      <c r="J4" t="str">
        <f>Notenliste!$G$1</f>
        <v>Glasbearbeitung</v>
      </c>
      <c r="K4">
        <f>Notenliste!G4</f>
        <v>0</v>
      </c>
      <c r="L4" t="str">
        <f>Notenliste!$H$1</f>
        <v>Schmelzp</v>
      </c>
      <c r="M4" s="3">
        <f>Notenliste!H4</f>
        <v>0</v>
      </c>
      <c r="N4" t="str">
        <f>Notenliste!$I$1</f>
        <v>Siedepunkt</v>
      </c>
      <c r="O4">
        <f>Notenliste!I4</f>
        <v>0</v>
      </c>
      <c r="P4" s="3" t="str">
        <f>Notenliste!$J$1</f>
        <v>Vol Messen im LAB</v>
      </c>
      <c r="Q4">
        <f>Notenliste!J4</f>
        <v>0</v>
      </c>
      <c r="R4" t="str">
        <f>Notenliste!$K$1</f>
        <v>kalibrien Vol Glasgeräte</v>
      </c>
      <c r="S4">
        <f>Notenliste!K4</f>
        <v>0</v>
      </c>
      <c r="T4" t="str">
        <f>Notenliste!$L$1</f>
        <v>Volkontraktion</v>
      </c>
      <c r="U4">
        <f>Notenliste!L4</f>
        <v>0</v>
      </c>
      <c r="V4" t="str">
        <f>Notenliste!$M$1</f>
        <v>Zerkleinern</v>
      </c>
      <c r="W4">
        <f>Notenliste!M4</f>
        <v>0</v>
      </c>
      <c r="X4" t="str">
        <f>Notenliste!$N$1</f>
        <v>Sieben</v>
      </c>
      <c r="Y4">
        <f>Notenliste!N4</f>
        <v>0</v>
      </c>
      <c r="Z4" t="str">
        <f>Notenliste!$O$1</f>
        <v>Schütt / Stmpf. Di</v>
      </c>
      <c r="AA4">
        <f>Notenliste!O4</f>
        <v>0</v>
      </c>
      <c r="AB4" t="str">
        <f>Notenliste!$P$1</f>
        <v>gem. Körper Dichte</v>
      </c>
      <c r="AC4">
        <f>Notenliste!P4</f>
        <v>0</v>
      </c>
      <c r="AD4" t="str">
        <f>Notenliste!$Q$1</f>
        <v>Flü Dichte Pykn.</v>
      </c>
      <c r="AE4">
        <f>Notenliste!Q4</f>
        <v>0</v>
      </c>
      <c r="AF4" t="str">
        <f>Notenliste!$R$1</f>
        <v>Dichte Temp</v>
      </c>
      <c r="AG4">
        <f>Notenliste!R4</f>
        <v>0</v>
      </c>
      <c r="AH4" t="str">
        <f>Notenliste!$S$1</f>
        <v>Filtrieren Dionat</v>
      </c>
      <c r="AI4">
        <f>Notenliste!S4</f>
        <v>0</v>
      </c>
      <c r="AJ4" t="str">
        <f>Notenliste!$T$1</f>
        <v>Faltenfilter</v>
      </c>
      <c r="AK4">
        <f>Notenliste!T4</f>
        <v>0</v>
      </c>
      <c r="AL4" t="str">
        <f>Notenliste!$U$1</f>
        <v>Aschegehalt</v>
      </c>
      <c r="AM4">
        <f>Notenliste!U4</f>
        <v>0</v>
      </c>
      <c r="AN4" t="str">
        <f>Notenliste!$V$1</f>
        <v>Klärschlammprobe Fällung</v>
      </c>
      <c r="AO4">
        <f>Notenliste!V4</f>
        <v>0</v>
      </c>
      <c r="AP4" t="str">
        <f>Notenliste!$W$1</f>
        <v>pH-Wert</v>
      </c>
      <c r="AQ4">
        <f>Notenliste!W4</f>
        <v>0</v>
      </c>
      <c r="AR4" t="str">
        <f>Notenliste!$X$1</f>
        <v>Lösen</v>
      </c>
      <c r="AS4">
        <f>Notenliste!X4</f>
        <v>0</v>
      </c>
      <c r="AT4" t="str">
        <f>Notenliste!$Y$1</f>
        <v>Kältemischungen</v>
      </c>
      <c r="AU4">
        <f>Notenliste!Y4</f>
        <v>0</v>
      </c>
      <c r="AV4" t="str">
        <f>Notenliste!$Z$1</f>
        <v>Heizleistung</v>
      </c>
      <c r="AW4">
        <f>Notenliste!Z4</f>
        <v>0</v>
      </c>
      <c r="AX4" t="str">
        <f>Notenliste!$AA$1</f>
        <v>CaCO3-Darstellung</v>
      </c>
      <c r="AY4">
        <f>Notenliste!AA4</f>
        <v>0</v>
      </c>
      <c r="AZ4" t="str">
        <f>Notenliste!$AB$1</f>
        <v>Ziel-Heizen</v>
      </c>
      <c r="BA4">
        <f>Notenliste!AB4</f>
        <v>0</v>
      </c>
      <c r="BB4" t="str">
        <f>Notenliste!$AC$1</f>
        <v>Volumenmessgeräte</v>
      </c>
      <c r="BC4">
        <f>Notenliste!AC4</f>
        <v>0</v>
      </c>
      <c r="BD4" t="str">
        <f>Notenliste!$AD$1</f>
        <v>P26</v>
      </c>
      <c r="BE4">
        <f>Notenliste!AD4</f>
        <v>0</v>
      </c>
      <c r="BF4" t="str">
        <f>Notenliste!$AE$1</f>
        <v>P27</v>
      </c>
      <c r="BG4">
        <f>Notenliste!AE4</f>
        <v>0</v>
      </c>
      <c r="BH4" t="str">
        <f>Notenliste!$AF$1</f>
        <v>P28</v>
      </c>
      <c r="BI4">
        <f>Notenliste!AF4</f>
        <v>0</v>
      </c>
      <c r="BJ4" t="str">
        <f>Notenliste!$AG$1</f>
        <v>P29</v>
      </c>
      <c r="BK4">
        <f>Notenliste!AG4</f>
        <v>0</v>
      </c>
      <c r="BL4" t="str">
        <f>Notenliste!$AH$1</f>
        <v>P30</v>
      </c>
      <c r="BM4">
        <f>Notenliste!AH4</f>
        <v>0</v>
      </c>
      <c r="BN4" t="str">
        <f t="shared" ref="BN4:BN13" si="3">BN3</f>
        <v>Laborutensilien, Pünktlichkeit (13,3%)</v>
      </c>
      <c r="BO4">
        <f>Notenliste!AK4</f>
        <v>0</v>
      </c>
      <c r="BP4" t="str">
        <f t="shared" ref="BP4:BP13" si="4">BP3</f>
        <v>Soziale Kompetenz (13,3%)</v>
      </c>
      <c r="BQ4">
        <f>Notenliste!AJ4</f>
        <v>1</v>
      </c>
      <c r="BR4" t="str">
        <f t="shared" ref="BR4:BR13" si="5">BR3</f>
        <v>Sicherheitsaspekte (13,4%)</v>
      </c>
      <c r="BS4">
        <f>Notenliste!AL4</f>
        <v>1</v>
      </c>
      <c r="BT4" t="str">
        <f t="shared" ref="BT4:BT13" si="6">BT3</f>
        <v>Labor-Handling (30%)</v>
      </c>
      <c r="BU4" s="3">
        <f>Notenliste!D4</f>
        <v>1</v>
      </c>
      <c r="BV4"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ref="CG4" si="7">CF4</f>
        <v>0</v>
      </c>
      <c r="CH4">
        <f>Notenliste!C17</f>
        <v>0</v>
      </c>
    </row>
    <row r="5" spans="1:86">
      <c r="A5">
        <f>'SUS Einfügen'!C5</f>
        <v>444</v>
      </c>
      <c r="B5" t="str">
        <f>Notenliste!$B$1</f>
        <v>1aCVT LAÜ</v>
      </c>
      <c r="C5" s="26">
        <f>Notenliste!AM5</f>
        <v>0.86699999999999999</v>
      </c>
      <c r="D5">
        <v>0</v>
      </c>
      <c r="E5" s="26">
        <f>Notenliste!AM5</f>
        <v>0.86699999999999999</v>
      </c>
      <c r="F5" t="str">
        <f>Notenliste!$E$1</f>
        <v>SDB / Vol / Wägen</v>
      </c>
      <c r="G5">
        <f>Notenliste!E5</f>
        <v>1</v>
      </c>
      <c r="H5" t="str">
        <f>Notenliste!$F$1</f>
        <v>EH</v>
      </c>
      <c r="I5">
        <f>Notenliste!F5</f>
        <v>0</v>
      </c>
      <c r="J5" t="str">
        <f>Notenliste!$G$1</f>
        <v>Glasbearbeitung</v>
      </c>
      <c r="K5">
        <f>Notenliste!G5</f>
        <v>0</v>
      </c>
      <c r="L5" t="str">
        <f>Notenliste!$H$1</f>
        <v>Schmelzp</v>
      </c>
      <c r="M5" s="3">
        <f>Notenliste!H5</f>
        <v>0</v>
      </c>
      <c r="N5" t="str">
        <f>Notenliste!$I$1</f>
        <v>Siedepunkt</v>
      </c>
      <c r="O5">
        <f>Notenliste!I5</f>
        <v>0</v>
      </c>
      <c r="P5" s="3" t="str">
        <f>Notenliste!$J$1</f>
        <v>Vol Messen im LAB</v>
      </c>
      <c r="Q5">
        <f>Notenliste!J5</f>
        <v>0</v>
      </c>
      <c r="R5" t="str">
        <f>Notenliste!$K$1</f>
        <v>kalibrien Vol Glasgeräte</v>
      </c>
      <c r="S5">
        <f>Notenliste!K5</f>
        <v>0</v>
      </c>
      <c r="T5" t="str">
        <f>Notenliste!$L$1</f>
        <v>Volkontraktion</v>
      </c>
      <c r="U5">
        <f>Notenliste!L5</f>
        <v>0</v>
      </c>
      <c r="V5" t="str">
        <f>Notenliste!$M$1</f>
        <v>Zerkleinern</v>
      </c>
      <c r="W5">
        <f>Notenliste!M5</f>
        <v>0</v>
      </c>
      <c r="X5" t="str">
        <f>Notenliste!$N$1</f>
        <v>Sieben</v>
      </c>
      <c r="Y5">
        <f>Notenliste!N5</f>
        <v>0</v>
      </c>
      <c r="Z5" t="str">
        <f>Notenliste!$O$1</f>
        <v>Schütt / Stmpf. Di</v>
      </c>
      <c r="AA5">
        <f>Notenliste!O5</f>
        <v>0</v>
      </c>
      <c r="AB5" t="str">
        <f>Notenliste!$P$1</f>
        <v>gem. Körper Dichte</v>
      </c>
      <c r="AC5">
        <f>Notenliste!P5</f>
        <v>0</v>
      </c>
      <c r="AD5" t="str">
        <f>Notenliste!$Q$1</f>
        <v>Flü Dichte Pykn.</v>
      </c>
      <c r="AE5">
        <f>Notenliste!Q5</f>
        <v>0</v>
      </c>
      <c r="AF5" t="str">
        <f>Notenliste!$R$1</f>
        <v>Dichte Temp</v>
      </c>
      <c r="AG5">
        <f>Notenliste!R5</f>
        <v>0</v>
      </c>
      <c r="AH5" t="str">
        <f>Notenliste!$S$1</f>
        <v>Filtrieren Dionat</v>
      </c>
      <c r="AI5">
        <f>Notenliste!S5</f>
        <v>0</v>
      </c>
      <c r="AJ5" t="str">
        <f>Notenliste!$T$1</f>
        <v>Faltenfilter</v>
      </c>
      <c r="AK5">
        <f>Notenliste!T5</f>
        <v>0</v>
      </c>
      <c r="AL5" t="str">
        <f>Notenliste!$U$1</f>
        <v>Aschegehalt</v>
      </c>
      <c r="AM5">
        <f>Notenliste!U5</f>
        <v>0</v>
      </c>
      <c r="AN5" t="str">
        <f>Notenliste!$V$1</f>
        <v>Klärschlammprobe Fällung</v>
      </c>
      <c r="AO5">
        <f>Notenliste!V5</f>
        <v>0</v>
      </c>
      <c r="AP5" t="str">
        <f>Notenliste!$W$1</f>
        <v>pH-Wert</v>
      </c>
      <c r="AQ5">
        <f>Notenliste!W5</f>
        <v>0</v>
      </c>
      <c r="AR5" t="str">
        <f>Notenliste!$X$1</f>
        <v>Lösen</v>
      </c>
      <c r="AS5">
        <f>Notenliste!X5</f>
        <v>0</v>
      </c>
      <c r="AT5" t="str">
        <f>Notenliste!$Y$1</f>
        <v>Kältemischungen</v>
      </c>
      <c r="AU5">
        <f>Notenliste!Y5</f>
        <v>0</v>
      </c>
      <c r="AV5" t="str">
        <f>Notenliste!$Z$1</f>
        <v>Heizleistung</v>
      </c>
      <c r="AW5">
        <f>Notenliste!Z5</f>
        <v>0</v>
      </c>
      <c r="AX5" t="str">
        <f>Notenliste!$AA$1</f>
        <v>CaCO3-Darstellung</v>
      </c>
      <c r="AY5">
        <f>Notenliste!AA5</f>
        <v>0</v>
      </c>
      <c r="AZ5" t="str">
        <f>Notenliste!$AB$1</f>
        <v>Ziel-Heizen</v>
      </c>
      <c r="BA5">
        <f>Notenliste!AB5</f>
        <v>0</v>
      </c>
      <c r="BB5" t="str">
        <f>Notenliste!$AC$1</f>
        <v>Volumenmessgeräte</v>
      </c>
      <c r="BC5">
        <f>Notenliste!AC5</f>
        <v>0</v>
      </c>
      <c r="BD5" t="str">
        <f>Notenliste!$AD$1</f>
        <v>P26</v>
      </c>
      <c r="BE5">
        <f>Notenliste!AD5</f>
        <v>0</v>
      </c>
      <c r="BF5" t="str">
        <f>Notenliste!$AE$1</f>
        <v>P27</v>
      </c>
      <c r="BG5">
        <f>Notenliste!AE5</f>
        <v>0</v>
      </c>
      <c r="BH5" t="str">
        <f>Notenliste!$AF$1</f>
        <v>P28</v>
      </c>
      <c r="BI5">
        <f>Notenliste!AF5</f>
        <v>0</v>
      </c>
      <c r="BJ5" t="str">
        <f>Notenliste!$AG$1</f>
        <v>P29</v>
      </c>
      <c r="BK5">
        <f>Notenliste!AG5</f>
        <v>0</v>
      </c>
      <c r="BL5" t="str">
        <f>Notenliste!$AH$1</f>
        <v>P30</v>
      </c>
      <c r="BM5">
        <f>Notenliste!AH5</f>
        <v>0</v>
      </c>
      <c r="BN5" t="str">
        <f t="shared" si="3"/>
        <v>Laborutensilien, Pünktlichkeit (13,3%)</v>
      </c>
      <c r="BO5">
        <f>Notenliste!AK5</f>
        <v>0</v>
      </c>
      <c r="BP5" t="str">
        <f t="shared" si="4"/>
        <v>Soziale Kompetenz (13,3%)</v>
      </c>
      <c r="BQ5">
        <f>Notenliste!AJ5</f>
        <v>1</v>
      </c>
      <c r="BR5" t="str">
        <f t="shared" si="5"/>
        <v>Sicherheitsaspekte (13,4%)</v>
      </c>
      <c r="BS5">
        <f>Notenliste!AL5</f>
        <v>1</v>
      </c>
      <c r="BT5" t="str">
        <f t="shared" si="6"/>
        <v>Labor-Handling (30%)</v>
      </c>
      <c r="BU5" s="3">
        <f>Notenliste!D5</f>
        <v>1</v>
      </c>
      <c r="BV5"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ref="CG5" si="8">CF5</f>
        <v>0</v>
      </c>
      <c r="CH5">
        <f>Notenliste!C18</f>
        <v>0</v>
      </c>
    </row>
    <row r="6" spans="1:86">
      <c r="A6">
        <f>'SUS Einfügen'!C6</f>
        <v>555</v>
      </c>
      <c r="B6" t="str">
        <f>Notenliste!$B$1</f>
        <v>1aCVT LAÜ</v>
      </c>
      <c r="C6" s="26">
        <f>Notenliste!AM6</f>
        <v>0.86699999999999999</v>
      </c>
      <c r="D6">
        <v>0</v>
      </c>
      <c r="E6" s="26">
        <f>Notenliste!AM6</f>
        <v>0.86699999999999999</v>
      </c>
      <c r="F6" t="str">
        <f>Notenliste!$E$1</f>
        <v>SDB / Vol / Wägen</v>
      </c>
      <c r="G6">
        <f>Notenliste!E6</f>
        <v>1</v>
      </c>
      <c r="H6" t="str">
        <f>Notenliste!$F$1</f>
        <v>EH</v>
      </c>
      <c r="I6">
        <f>Notenliste!F6</f>
        <v>0</v>
      </c>
      <c r="J6" t="str">
        <f>Notenliste!$G$1</f>
        <v>Glasbearbeitung</v>
      </c>
      <c r="K6">
        <f>Notenliste!G6</f>
        <v>0</v>
      </c>
      <c r="L6" t="str">
        <f>Notenliste!$H$1</f>
        <v>Schmelzp</v>
      </c>
      <c r="M6" s="3">
        <f>Notenliste!H6</f>
        <v>0</v>
      </c>
      <c r="N6" t="str">
        <f>Notenliste!$I$1</f>
        <v>Siedepunkt</v>
      </c>
      <c r="O6">
        <f>Notenliste!I6</f>
        <v>0</v>
      </c>
      <c r="P6" s="3" t="str">
        <f>Notenliste!$J$1</f>
        <v>Vol Messen im LAB</v>
      </c>
      <c r="Q6">
        <f>Notenliste!J6</f>
        <v>0</v>
      </c>
      <c r="R6" t="str">
        <f>Notenliste!$K$1</f>
        <v>kalibrien Vol Glasgeräte</v>
      </c>
      <c r="S6">
        <f>Notenliste!K6</f>
        <v>0</v>
      </c>
      <c r="T6" t="str">
        <f>Notenliste!$L$1</f>
        <v>Volkontraktion</v>
      </c>
      <c r="U6">
        <f>Notenliste!L6</f>
        <v>0</v>
      </c>
      <c r="V6" t="str">
        <f>Notenliste!$M$1</f>
        <v>Zerkleinern</v>
      </c>
      <c r="W6">
        <f>Notenliste!M6</f>
        <v>0</v>
      </c>
      <c r="X6" t="str">
        <f>Notenliste!$N$1</f>
        <v>Sieben</v>
      </c>
      <c r="Y6">
        <f>Notenliste!N6</f>
        <v>0</v>
      </c>
      <c r="Z6" t="str">
        <f>Notenliste!$O$1</f>
        <v>Schütt / Stmpf. Di</v>
      </c>
      <c r="AA6">
        <f>Notenliste!O6</f>
        <v>0</v>
      </c>
      <c r="AB6" t="str">
        <f>Notenliste!$P$1</f>
        <v>gem. Körper Dichte</v>
      </c>
      <c r="AC6">
        <f>Notenliste!P6</f>
        <v>0</v>
      </c>
      <c r="AD6" t="str">
        <f>Notenliste!$Q$1</f>
        <v>Flü Dichte Pykn.</v>
      </c>
      <c r="AE6">
        <f>Notenliste!Q6</f>
        <v>0</v>
      </c>
      <c r="AF6" t="str">
        <f>Notenliste!$R$1</f>
        <v>Dichte Temp</v>
      </c>
      <c r="AG6">
        <f>Notenliste!R6</f>
        <v>0</v>
      </c>
      <c r="AH6" t="str">
        <f>Notenliste!$S$1</f>
        <v>Filtrieren Dionat</v>
      </c>
      <c r="AI6">
        <f>Notenliste!S6</f>
        <v>0</v>
      </c>
      <c r="AJ6" t="str">
        <f>Notenliste!$T$1</f>
        <v>Faltenfilter</v>
      </c>
      <c r="AK6">
        <f>Notenliste!T6</f>
        <v>0</v>
      </c>
      <c r="AL6" t="str">
        <f>Notenliste!$U$1</f>
        <v>Aschegehalt</v>
      </c>
      <c r="AM6">
        <f>Notenliste!U6</f>
        <v>0</v>
      </c>
      <c r="AN6" t="str">
        <f>Notenliste!$V$1</f>
        <v>Klärschlammprobe Fällung</v>
      </c>
      <c r="AO6">
        <f>Notenliste!V6</f>
        <v>0</v>
      </c>
      <c r="AP6" t="str">
        <f>Notenliste!$W$1</f>
        <v>pH-Wert</v>
      </c>
      <c r="AQ6">
        <f>Notenliste!W6</f>
        <v>0</v>
      </c>
      <c r="AR6" t="str">
        <f>Notenliste!$X$1</f>
        <v>Lösen</v>
      </c>
      <c r="AS6">
        <f>Notenliste!X6</f>
        <v>0</v>
      </c>
      <c r="AT6" t="str">
        <f>Notenliste!$Y$1</f>
        <v>Kältemischungen</v>
      </c>
      <c r="AU6">
        <f>Notenliste!Y6</f>
        <v>0</v>
      </c>
      <c r="AV6" t="str">
        <f>Notenliste!$Z$1</f>
        <v>Heizleistung</v>
      </c>
      <c r="AW6">
        <f>Notenliste!Z6</f>
        <v>0</v>
      </c>
      <c r="AX6" t="str">
        <f>Notenliste!$AA$1</f>
        <v>CaCO3-Darstellung</v>
      </c>
      <c r="AY6">
        <f>Notenliste!AA6</f>
        <v>0</v>
      </c>
      <c r="AZ6" t="str">
        <f>Notenliste!$AB$1</f>
        <v>Ziel-Heizen</v>
      </c>
      <c r="BA6">
        <f>Notenliste!AB6</f>
        <v>0</v>
      </c>
      <c r="BB6" t="str">
        <f>Notenliste!$AC$1</f>
        <v>Volumenmessgeräte</v>
      </c>
      <c r="BC6">
        <f>Notenliste!AC6</f>
        <v>0</v>
      </c>
      <c r="BD6" t="str">
        <f>Notenliste!$AD$1</f>
        <v>P26</v>
      </c>
      <c r="BE6">
        <f>Notenliste!AD6</f>
        <v>0</v>
      </c>
      <c r="BF6" t="str">
        <f>Notenliste!$AE$1</f>
        <v>P27</v>
      </c>
      <c r="BG6">
        <f>Notenliste!AE6</f>
        <v>0</v>
      </c>
      <c r="BH6" t="str">
        <f>Notenliste!$AF$1</f>
        <v>P28</v>
      </c>
      <c r="BI6">
        <f>Notenliste!AF6</f>
        <v>0</v>
      </c>
      <c r="BJ6" t="str">
        <f>Notenliste!$AG$1</f>
        <v>P29</v>
      </c>
      <c r="BK6">
        <f>Notenliste!AG6</f>
        <v>0</v>
      </c>
      <c r="BL6" t="str">
        <f>Notenliste!$AH$1</f>
        <v>P30</v>
      </c>
      <c r="BM6">
        <f>Notenliste!AH6</f>
        <v>0</v>
      </c>
      <c r="BN6" t="str">
        <f t="shared" si="3"/>
        <v>Laborutensilien, Pünktlichkeit (13,3%)</v>
      </c>
      <c r="BO6">
        <f>Notenliste!AK6</f>
        <v>0</v>
      </c>
      <c r="BP6" t="str">
        <f t="shared" si="4"/>
        <v>Soziale Kompetenz (13,3%)</v>
      </c>
      <c r="BQ6">
        <f>Notenliste!AJ6</f>
        <v>1</v>
      </c>
      <c r="BR6" t="str">
        <f t="shared" si="5"/>
        <v>Sicherheitsaspekte (13,4%)</v>
      </c>
      <c r="BS6">
        <f>Notenliste!AL6</f>
        <v>1</v>
      </c>
      <c r="BT6" t="str">
        <f t="shared" si="6"/>
        <v>Labor-Handling (30%)</v>
      </c>
      <c r="BU6" s="3">
        <f>Notenliste!D6</f>
        <v>1</v>
      </c>
      <c r="BV6"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ref="CG6" si="9">CF6</f>
        <v>0</v>
      </c>
      <c r="CH6">
        <f>Notenliste!C19</f>
        <v>0</v>
      </c>
    </row>
    <row r="7" spans="1:86">
      <c r="A7">
        <f>'SUS Einfügen'!C7</f>
        <v>666</v>
      </c>
      <c r="B7" t="str">
        <f>Notenliste!$B$1</f>
        <v>1aCVT LAÜ</v>
      </c>
      <c r="C7" s="26">
        <f>Notenliste!AM7</f>
        <v>0.86699999999999999</v>
      </c>
      <c r="D7">
        <v>0</v>
      </c>
      <c r="E7" s="26">
        <f>Notenliste!AM7</f>
        <v>0.86699999999999999</v>
      </c>
      <c r="F7" t="str">
        <f>Notenliste!$E$1</f>
        <v>SDB / Vol / Wägen</v>
      </c>
      <c r="G7">
        <f>Notenliste!E7</f>
        <v>1</v>
      </c>
      <c r="H7" t="str">
        <f>Notenliste!$F$1</f>
        <v>EH</v>
      </c>
      <c r="I7">
        <f>Notenliste!F7</f>
        <v>0</v>
      </c>
      <c r="J7" t="str">
        <f>Notenliste!$G$1</f>
        <v>Glasbearbeitung</v>
      </c>
      <c r="K7">
        <f>Notenliste!G7</f>
        <v>0</v>
      </c>
      <c r="L7" t="str">
        <f>Notenliste!$H$1</f>
        <v>Schmelzp</v>
      </c>
      <c r="M7" s="3">
        <f>Notenliste!H7</f>
        <v>0</v>
      </c>
      <c r="N7" t="str">
        <f>Notenliste!$I$1</f>
        <v>Siedepunkt</v>
      </c>
      <c r="O7">
        <f>Notenliste!I7</f>
        <v>0</v>
      </c>
      <c r="P7" s="3" t="str">
        <f>Notenliste!$J$1</f>
        <v>Vol Messen im LAB</v>
      </c>
      <c r="Q7">
        <f>Notenliste!J7</f>
        <v>0</v>
      </c>
      <c r="R7" t="str">
        <f>Notenliste!$K$1</f>
        <v>kalibrien Vol Glasgeräte</v>
      </c>
      <c r="S7">
        <f>Notenliste!K7</f>
        <v>0</v>
      </c>
      <c r="T7" t="str">
        <f>Notenliste!$L$1</f>
        <v>Volkontraktion</v>
      </c>
      <c r="U7">
        <f>Notenliste!L7</f>
        <v>0</v>
      </c>
      <c r="V7" t="str">
        <f>Notenliste!$M$1</f>
        <v>Zerkleinern</v>
      </c>
      <c r="W7">
        <f>Notenliste!M7</f>
        <v>0</v>
      </c>
      <c r="X7" t="str">
        <f>Notenliste!$N$1</f>
        <v>Sieben</v>
      </c>
      <c r="Y7">
        <f>Notenliste!N7</f>
        <v>0</v>
      </c>
      <c r="Z7" t="str">
        <f>Notenliste!$O$1</f>
        <v>Schütt / Stmpf. Di</v>
      </c>
      <c r="AA7">
        <f>Notenliste!O7</f>
        <v>0</v>
      </c>
      <c r="AB7" t="str">
        <f>Notenliste!$P$1</f>
        <v>gem. Körper Dichte</v>
      </c>
      <c r="AC7">
        <f>Notenliste!P7</f>
        <v>0</v>
      </c>
      <c r="AD7" t="str">
        <f>Notenliste!$Q$1</f>
        <v>Flü Dichte Pykn.</v>
      </c>
      <c r="AE7">
        <f>Notenliste!Q7</f>
        <v>0</v>
      </c>
      <c r="AF7" t="str">
        <f>Notenliste!$R$1</f>
        <v>Dichte Temp</v>
      </c>
      <c r="AG7">
        <f>Notenliste!R7</f>
        <v>0</v>
      </c>
      <c r="AH7" t="str">
        <f>Notenliste!$S$1</f>
        <v>Filtrieren Dionat</v>
      </c>
      <c r="AI7">
        <f>Notenliste!S7</f>
        <v>0</v>
      </c>
      <c r="AJ7" t="str">
        <f>Notenliste!$T$1</f>
        <v>Faltenfilter</v>
      </c>
      <c r="AK7">
        <f>Notenliste!T7</f>
        <v>0</v>
      </c>
      <c r="AL7" t="str">
        <f>Notenliste!$U$1</f>
        <v>Aschegehalt</v>
      </c>
      <c r="AM7">
        <f>Notenliste!U7</f>
        <v>0</v>
      </c>
      <c r="AN7" t="str">
        <f>Notenliste!$V$1</f>
        <v>Klärschlammprobe Fällung</v>
      </c>
      <c r="AO7">
        <f>Notenliste!V7</f>
        <v>0</v>
      </c>
      <c r="AP7" t="str">
        <f>Notenliste!$W$1</f>
        <v>pH-Wert</v>
      </c>
      <c r="AQ7">
        <f>Notenliste!W7</f>
        <v>0</v>
      </c>
      <c r="AR7" t="str">
        <f>Notenliste!$X$1</f>
        <v>Lösen</v>
      </c>
      <c r="AS7">
        <f>Notenliste!X7</f>
        <v>0</v>
      </c>
      <c r="AT7" t="str">
        <f>Notenliste!$Y$1</f>
        <v>Kältemischungen</v>
      </c>
      <c r="AU7">
        <f>Notenliste!Y7</f>
        <v>0</v>
      </c>
      <c r="AV7" t="str">
        <f>Notenliste!$Z$1</f>
        <v>Heizleistung</v>
      </c>
      <c r="AW7">
        <f>Notenliste!Z7</f>
        <v>0</v>
      </c>
      <c r="AX7" t="str">
        <f>Notenliste!$AA$1</f>
        <v>CaCO3-Darstellung</v>
      </c>
      <c r="AY7">
        <f>Notenliste!AA7</f>
        <v>0</v>
      </c>
      <c r="AZ7" t="str">
        <f>Notenliste!$AB$1</f>
        <v>Ziel-Heizen</v>
      </c>
      <c r="BA7">
        <f>Notenliste!AB7</f>
        <v>0</v>
      </c>
      <c r="BB7" t="str">
        <f>Notenliste!$AC$1</f>
        <v>Volumenmessgeräte</v>
      </c>
      <c r="BC7">
        <f>Notenliste!AC7</f>
        <v>0</v>
      </c>
      <c r="BD7" t="str">
        <f>Notenliste!$AD$1</f>
        <v>P26</v>
      </c>
      <c r="BE7">
        <f>Notenliste!AD7</f>
        <v>0</v>
      </c>
      <c r="BF7" t="str">
        <f>Notenliste!$AE$1</f>
        <v>P27</v>
      </c>
      <c r="BG7">
        <f>Notenliste!AE7</f>
        <v>0</v>
      </c>
      <c r="BH7" t="str">
        <f>Notenliste!$AF$1</f>
        <v>P28</v>
      </c>
      <c r="BI7">
        <f>Notenliste!AF7</f>
        <v>0</v>
      </c>
      <c r="BJ7" t="str">
        <f>Notenliste!$AG$1</f>
        <v>P29</v>
      </c>
      <c r="BK7">
        <f>Notenliste!AG7</f>
        <v>0</v>
      </c>
      <c r="BL7" t="str">
        <f>Notenliste!$AH$1</f>
        <v>P30</v>
      </c>
      <c r="BM7">
        <f>Notenliste!AH7</f>
        <v>0</v>
      </c>
      <c r="BN7" t="str">
        <f t="shared" si="3"/>
        <v>Laborutensilien, Pünktlichkeit (13,3%)</v>
      </c>
      <c r="BO7">
        <f>Notenliste!AK7</f>
        <v>0</v>
      </c>
      <c r="BP7" t="str">
        <f t="shared" si="4"/>
        <v>Soziale Kompetenz (13,3%)</v>
      </c>
      <c r="BQ7">
        <f>Notenliste!AJ7</f>
        <v>1</v>
      </c>
      <c r="BR7" t="str">
        <f t="shared" si="5"/>
        <v>Sicherheitsaspekte (13,4%)</v>
      </c>
      <c r="BS7">
        <f>Notenliste!AL7</f>
        <v>1</v>
      </c>
      <c r="BT7" t="str">
        <f t="shared" si="6"/>
        <v>Labor-Handling (30%)</v>
      </c>
      <c r="BU7" s="3">
        <f>Notenliste!D7</f>
        <v>1</v>
      </c>
      <c r="BV7"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ref="CG7" si="10">CF7</f>
        <v>0</v>
      </c>
      <c r="CH7">
        <f>Notenliste!C20</f>
        <v>0</v>
      </c>
    </row>
    <row r="8" spans="1:86">
      <c r="A8">
        <f>'SUS Einfügen'!C8</f>
        <v>777</v>
      </c>
      <c r="B8" t="str">
        <f>Notenliste!$B$1</f>
        <v>1aCVT LAÜ</v>
      </c>
      <c r="C8" s="26">
        <f>Notenliste!AM8</f>
        <v>0.86699999999999999</v>
      </c>
      <c r="D8">
        <v>0</v>
      </c>
      <c r="E8" s="26">
        <f>Notenliste!AM8</f>
        <v>0.86699999999999999</v>
      </c>
      <c r="F8" t="str">
        <f>Notenliste!$E$1</f>
        <v>SDB / Vol / Wägen</v>
      </c>
      <c r="G8">
        <f>Notenliste!E8</f>
        <v>1</v>
      </c>
      <c r="H8" t="str">
        <f>Notenliste!$F$1</f>
        <v>EH</v>
      </c>
      <c r="I8">
        <f>Notenliste!F8</f>
        <v>0</v>
      </c>
      <c r="J8" t="str">
        <f>Notenliste!$G$1</f>
        <v>Glasbearbeitung</v>
      </c>
      <c r="K8">
        <f>Notenliste!G8</f>
        <v>0</v>
      </c>
      <c r="L8" t="str">
        <f>Notenliste!$H$1</f>
        <v>Schmelzp</v>
      </c>
      <c r="M8" s="3">
        <f>Notenliste!H8</f>
        <v>0</v>
      </c>
      <c r="N8" t="str">
        <f>Notenliste!$I$1</f>
        <v>Siedepunkt</v>
      </c>
      <c r="O8">
        <f>Notenliste!I8</f>
        <v>0</v>
      </c>
      <c r="P8" s="3" t="str">
        <f>Notenliste!$J$1</f>
        <v>Vol Messen im LAB</v>
      </c>
      <c r="Q8">
        <f>Notenliste!J8</f>
        <v>0</v>
      </c>
      <c r="R8" t="str">
        <f>Notenliste!$K$1</f>
        <v>kalibrien Vol Glasgeräte</v>
      </c>
      <c r="S8">
        <f>Notenliste!K8</f>
        <v>0</v>
      </c>
      <c r="T8" t="str">
        <f>Notenliste!$L$1</f>
        <v>Volkontraktion</v>
      </c>
      <c r="U8">
        <f>Notenliste!L8</f>
        <v>0</v>
      </c>
      <c r="V8" t="str">
        <f>Notenliste!$M$1</f>
        <v>Zerkleinern</v>
      </c>
      <c r="W8">
        <f>Notenliste!M8</f>
        <v>0</v>
      </c>
      <c r="X8" t="str">
        <f>Notenliste!$N$1</f>
        <v>Sieben</v>
      </c>
      <c r="Y8">
        <f>Notenliste!N8</f>
        <v>0</v>
      </c>
      <c r="Z8" t="str">
        <f>Notenliste!$O$1</f>
        <v>Schütt / Stmpf. Di</v>
      </c>
      <c r="AA8">
        <f>Notenliste!O8</f>
        <v>0</v>
      </c>
      <c r="AB8" t="str">
        <f>Notenliste!$P$1</f>
        <v>gem. Körper Dichte</v>
      </c>
      <c r="AC8">
        <f>Notenliste!P8</f>
        <v>0</v>
      </c>
      <c r="AD8" t="str">
        <f>Notenliste!$Q$1</f>
        <v>Flü Dichte Pykn.</v>
      </c>
      <c r="AE8">
        <f>Notenliste!Q8</f>
        <v>0</v>
      </c>
      <c r="AF8" t="str">
        <f>Notenliste!$R$1</f>
        <v>Dichte Temp</v>
      </c>
      <c r="AG8">
        <f>Notenliste!R8</f>
        <v>0</v>
      </c>
      <c r="AH8" t="str">
        <f>Notenliste!$S$1</f>
        <v>Filtrieren Dionat</v>
      </c>
      <c r="AI8">
        <f>Notenliste!S8</f>
        <v>0</v>
      </c>
      <c r="AJ8" t="str">
        <f>Notenliste!$T$1</f>
        <v>Faltenfilter</v>
      </c>
      <c r="AK8">
        <f>Notenliste!T8</f>
        <v>0</v>
      </c>
      <c r="AL8" t="str">
        <f>Notenliste!$U$1</f>
        <v>Aschegehalt</v>
      </c>
      <c r="AM8">
        <f>Notenliste!U8</f>
        <v>0</v>
      </c>
      <c r="AN8" t="str">
        <f>Notenliste!$V$1</f>
        <v>Klärschlammprobe Fällung</v>
      </c>
      <c r="AO8">
        <f>Notenliste!V8</f>
        <v>0</v>
      </c>
      <c r="AP8" t="str">
        <f>Notenliste!$W$1</f>
        <v>pH-Wert</v>
      </c>
      <c r="AQ8">
        <f>Notenliste!W8</f>
        <v>0</v>
      </c>
      <c r="AR8" t="str">
        <f>Notenliste!$X$1</f>
        <v>Lösen</v>
      </c>
      <c r="AS8">
        <f>Notenliste!X8</f>
        <v>0</v>
      </c>
      <c r="AT8" t="str">
        <f>Notenliste!$Y$1</f>
        <v>Kältemischungen</v>
      </c>
      <c r="AU8">
        <f>Notenliste!Y8</f>
        <v>0</v>
      </c>
      <c r="AV8" t="str">
        <f>Notenliste!$Z$1</f>
        <v>Heizleistung</v>
      </c>
      <c r="AW8">
        <f>Notenliste!Z8</f>
        <v>0</v>
      </c>
      <c r="AX8" t="str">
        <f>Notenliste!$AA$1</f>
        <v>CaCO3-Darstellung</v>
      </c>
      <c r="AY8">
        <f>Notenliste!AA8</f>
        <v>0</v>
      </c>
      <c r="AZ8" t="str">
        <f>Notenliste!$AB$1</f>
        <v>Ziel-Heizen</v>
      </c>
      <c r="BA8">
        <f>Notenliste!AB8</f>
        <v>0</v>
      </c>
      <c r="BB8" t="str">
        <f>Notenliste!$AC$1</f>
        <v>Volumenmessgeräte</v>
      </c>
      <c r="BC8">
        <f>Notenliste!AC8</f>
        <v>0</v>
      </c>
      <c r="BD8" t="str">
        <f>Notenliste!$AD$1</f>
        <v>P26</v>
      </c>
      <c r="BE8">
        <f>Notenliste!AD8</f>
        <v>0</v>
      </c>
      <c r="BF8" t="str">
        <f>Notenliste!$AE$1</f>
        <v>P27</v>
      </c>
      <c r="BG8">
        <f>Notenliste!AE8</f>
        <v>0</v>
      </c>
      <c r="BH8" t="str">
        <f>Notenliste!$AF$1</f>
        <v>P28</v>
      </c>
      <c r="BI8">
        <f>Notenliste!AF8</f>
        <v>0</v>
      </c>
      <c r="BJ8" t="str">
        <f>Notenliste!$AG$1</f>
        <v>P29</v>
      </c>
      <c r="BK8">
        <f>Notenliste!AG8</f>
        <v>0</v>
      </c>
      <c r="BL8" t="str">
        <f>Notenliste!$AH$1</f>
        <v>P30</v>
      </c>
      <c r="BM8">
        <f>Notenliste!AH8</f>
        <v>0</v>
      </c>
      <c r="BN8" t="str">
        <f t="shared" si="3"/>
        <v>Laborutensilien, Pünktlichkeit (13,3%)</v>
      </c>
      <c r="BO8">
        <f>Notenliste!AK8</f>
        <v>0</v>
      </c>
      <c r="BP8" t="str">
        <f t="shared" si="4"/>
        <v>Soziale Kompetenz (13,3%)</v>
      </c>
      <c r="BQ8">
        <f>Notenliste!AJ8</f>
        <v>1</v>
      </c>
      <c r="BR8" t="str">
        <f t="shared" si="5"/>
        <v>Sicherheitsaspekte (13,4%)</v>
      </c>
      <c r="BS8">
        <f>Notenliste!AL8</f>
        <v>1</v>
      </c>
      <c r="BT8" t="str">
        <f t="shared" si="6"/>
        <v>Labor-Handling (30%)</v>
      </c>
      <c r="BU8" s="3">
        <f>Notenliste!D8</f>
        <v>1</v>
      </c>
      <c r="BV8"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ref="CG8" si="11">CF8</f>
        <v>0</v>
      </c>
      <c r="CH8">
        <f>Notenliste!C21</f>
        <v>0</v>
      </c>
    </row>
    <row r="9" spans="1:86">
      <c r="A9">
        <f>'SUS Einfügen'!C9</f>
        <v>888</v>
      </c>
      <c r="B9" t="str">
        <f>Notenliste!$B$1</f>
        <v>1aCVT LAÜ</v>
      </c>
      <c r="C9" s="26">
        <f>Notenliste!AM9</f>
        <v>0.86699999999999999</v>
      </c>
      <c r="D9">
        <v>0</v>
      </c>
      <c r="E9" s="26">
        <f>Notenliste!AM9</f>
        <v>0.86699999999999999</v>
      </c>
      <c r="F9" t="str">
        <f>Notenliste!$E$1</f>
        <v>SDB / Vol / Wägen</v>
      </c>
      <c r="G9">
        <f>Notenliste!E9</f>
        <v>1</v>
      </c>
      <c r="H9" t="str">
        <f>Notenliste!$F$1</f>
        <v>EH</v>
      </c>
      <c r="I9">
        <f>Notenliste!F9</f>
        <v>0</v>
      </c>
      <c r="J9" t="str">
        <f>Notenliste!$G$1</f>
        <v>Glasbearbeitung</v>
      </c>
      <c r="K9">
        <f>Notenliste!G9</f>
        <v>0</v>
      </c>
      <c r="L9" t="str">
        <f>Notenliste!$H$1</f>
        <v>Schmelzp</v>
      </c>
      <c r="M9" s="3">
        <f>Notenliste!H9</f>
        <v>0</v>
      </c>
      <c r="N9" t="str">
        <f>Notenliste!$I$1</f>
        <v>Siedepunkt</v>
      </c>
      <c r="O9">
        <f>Notenliste!I9</f>
        <v>0</v>
      </c>
      <c r="P9" s="3" t="str">
        <f>Notenliste!$J$1</f>
        <v>Vol Messen im LAB</v>
      </c>
      <c r="Q9">
        <f>Notenliste!J9</f>
        <v>0</v>
      </c>
      <c r="R9" t="str">
        <f>Notenliste!$K$1</f>
        <v>kalibrien Vol Glasgeräte</v>
      </c>
      <c r="S9">
        <f>Notenliste!K9</f>
        <v>0</v>
      </c>
      <c r="T9" t="str">
        <f>Notenliste!$L$1</f>
        <v>Volkontraktion</v>
      </c>
      <c r="U9">
        <f>Notenliste!L9</f>
        <v>0</v>
      </c>
      <c r="V9" t="str">
        <f>Notenliste!$M$1</f>
        <v>Zerkleinern</v>
      </c>
      <c r="W9">
        <f>Notenliste!M9</f>
        <v>0</v>
      </c>
      <c r="X9" t="str">
        <f>Notenliste!$N$1</f>
        <v>Sieben</v>
      </c>
      <c r="Y9">
        <f>Notenliste!N9</f>
        <v>0</v>
      </c>
      <c r="Z9" t="str">
        <f>Notenliste!$O$1</f>
        <v>Schütt / Stmpf. Di</v>
      </c>
      <c r="AA9">
        <f>Notenliste!O9</f>
        <v>0</v>
      </c>
      <c r="AB9" t="str">
        <f>Notenliste!$P$1</f>
        <v>gem. Körper Dichte</v>
      </c>
      <c r="AC9">
        <f>Notenliste!P9</f>
        <v>0</v>
      </c>
      <c r="AD9" t="str">
        <f>Notenliste!$Q$1</f>
        <v>Flü Dichte Pykn.</v>
      </c>
      <c r="AE9">
        <f>Notenliste!Q9</f>
        <v>0</v>
      </c>
      <c r="AF9" t="str">
        <f>Notenliste!$R$1</f>
        <v>Dichte Temp</v>
      </c>
      <c r="AG9">
        <f>Notenliste!R9</f>
        <v>0</v>
      </c>
      <c r="AH9" t="str">
        <f>Notenliste!$S$1</f>
        <v>Filtrieren Dionat</v>
      </c>
      <c r="AI9">
        <f>Notenliste!S9</f>
        <v>0</v>
      </c>
      <c r="AJ9" t="str">
        <f>Notenliste!$T$1</f>
        <v>Faltenfilter</v>
      </c>
      <c r="AK9">
        <f>Notenliste!T9</f>
        <v>0</v>
      </c>
      <c r="AL9" t="str">
        <f>Notenliste!$U$1</f>
        <v>Aschegehalt</v>
      </c>
      <c r="AM9">
        <f>Notenliste!U9</f>
        <v>0</v>
      </c>
      <c r="AN9" t="str">
        <f>Notenliste!$V$1</f>
        <v>Klärschlammprobe Fällung</v>
      </c>
      <c r="AO9">
        <f>Notenliste!V9</f>
        <v>0</v>
      </c>
      <c r="AP9" t="str">
        <f>Notenliste!$W$1</f>
        <v>pH-Wert</v>
      </c>
      <c r="AQ9">
        <f>Notenliste!W9</f>
        <v>0</v>
      </c>
      <c r="AR9" t="str">
        <f>Notenliste!$X$1</f>
        <v>Lösen</v>
      </c>
      <c r="AS9">
        <f>Notenliste!X9</f>
        <v>0</v>
      </c>
      <c r="AT9" t="str">
        <f>Notenliste!$Y$1</f>
        <v>Kältemischungen</v>
      </c>
      <c r="AU9">
        <f>Notenliste!Y9</f>
        <v>0</v>
      </c>
      <c r="AV9" t="str">
        <f>Notenliste!$Z$1</f>
        <v>Heizleistung</v>
      </c>
      <c r="AW9">
        <f>Notenliste!Z9</f>
        <v>0</v>
      </c>
      <c r="AX9" t="str">
        <f>Notenliste!$AA$1</f>
        <v>CaCO3-Darstellung</v>
      </c>
      <c r="AY9">
        <f>Notenliste!AA9</f>
        <v>0</v>
      </c>
      <c r="AZ9" t="str">
        <f>Notenliste!$AB$1</f>
        <v>Ziel-Heizen</v>
      </c>
      <c r="BA9">
        <f>Notenliste!AB9</f>
        <v>0</v>
      </c>
      <c r="BB9" t="str">
        <f>Notenliste!$AC$1</f>
        <v>Volumenmessgeräte</v>
      </c>
      <c r="BC9">
        <f>Notenliste!AC9</f>
        <v>0</v>
      </c>
      <c r="BD9" t="str">
        <f>Notenliste!$AD$1</f>
        <v>P26</v>
      </c>
      <c r="BE9">
        <f>Notenliste!AD9</f>
        <v>0</v>
      </c>
      <c r="BF9" t="str">
        <f>Notenliste!$AE$1</f>
        <v>P27</v>
      </c>
      <c r="BG9">
        <f>Notenliste!AE9</f>
        <v>0</v>
      </c>
      <c r="BH9" t="str">
        <f>Notenliste!$AF$1</f>
        <v>P28</v>
      </c>
      <c r="BI9">
        <f>Notenliste!AF9</f>
        <v>0</v>
      </c>
      <c r="BJ9" t="str">
        <f>Notenliste!$AG$1</f>
        <v>P29</v>
      </c>
      <c r="BK9">
        <f>Notenliste!AG9</f>
        <v>0</v>
      </c>
      <c r="BL9" t="str">
        <f>Notenliste!$AH$1</f>
        <v>P30</v>
      </c>
      <c r="BM9">
        <f>Notenliste!AH9</f>
        <v>0</v>
      </c>
      <c r="BN9" t="str">
        <f t="shared" si="3"/>
        <v>Laborutensilien, Pünktlichkeit (13,3%)</v>
      </c>
      <c r="BO9">
        <f>Notenliste!AK9</f>
        <v>0</v>
      </c>
      <c r="BP9" t="str">
        <f t="shared" si="4"/>
        <v>Soziale Kompetenz (13,3%)</v>
      </c>
      <c r="BQ9">
        <f>Notenliste!AJ9</f>
        <v>1</v>
      </c>
      <c r="BR9" t="str">
        <f t="shared" si="5"/>
        <v>Sicherheitsaspekte (13,4%)</v>
      </c>
      <c r="BS9">
        <f>Notenliste!AL9</f>
        <v>1</v>
      </c>
      <c r="BT9" t="str">
        <f t="shared" si="6"/>
        <v>Labor-Handling (30%)</v>
      </c>
      <c r="BU9" s="3">
        <f>Notenliste!D9</f>
        <v>1</v>
      </c>
      <c r="BV9"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ref="CG9" si="12">CF9</f>
        <v>0</v>
      </c>
      <c r="CH9">
        <f>Notenliste!C22</f>
        <v>0</v>
      </c>
    </row>
    <row r="10" spans="1:86">
      <c r="A10">
        <f>'SUS Einfügen'!C10</f>
        <v>999</v>
      </c>
      <c r="B10" t="str">
        <f>Notenliste!$B$1</f>
        <v>1aCVT LAÜ</v>
      </c>
      <c r="C10" s="26">
        <f>Notenliste!AM10</f>
        <v>0.86699999999999999</v>
      </c>
      <c r="D10">
        <v>0</v>
      </c>
      <c r="E10" s="26">
        <f>Notenliste!AM10</f>
        <v>0.86699999999999999</v>
      </c>
      <c r="F10" t="str">
        <f>Notenliste!$E$1</f>
        <v>SDB / Vol / Wägen</v>
      </c>
      <c r="G10">
        <f>Notenliste!E10</f>
        <v>1</v>
      </c>
      <c r="H10" t="str">
        <f>Notenliste!$F$1</f>
        <v>EH</v>
      </c>
      <c r="I10">
        <f>Notenliste!F10</f>
        <v>0</v>
      </c>
      <c r="J10" t="str">
        <f>Notenliste!$G$1</f>
        <v>Glasbearbeitung</v>
      </c>
      <c r="K10">
        <f>Notenliste!G10</f>
        <v>0</v>
      </c>
      <c r="L10" t="str">
        <f>Notenliste!$H$1</f>
        <v>Schmelzp</v>
      </c>
      <c r="M10" s="3">
        <f>Notenliste!H10</f>
        <v>0</v>
      </c>
      <c r="N10" t="str">
        <f>Notenliste!$I$1</f>
        <v>Siedepunkt</v>
      </c>
      <c r="O10">
        <f>Notenliste!I10</f>
        <v>0</v>
      </c>
      <c r="P10" s="3" t="str">
        <f>Notenliste!$J$1</f>
        <v>Vol Messen im LAB</v>
      </c>
      <c r="Q10">
        <f>Notenliste!J10</f>
        <v>0</v>
      </c>
      <c r="R10" t="str">
        <f>Notenliste!$K$1</f>
        <v>kalibrien Vol Glasgeräte</v>
      </c>
      <c r="S10">
        <f>Notenliste!K10</f>
        <v>0</v>
      </c>
      <c r="T10" t="str">
        <f>Notenliste!$L$1</f>
        <v>Volkontraktion</v>
      </c>
      <c r="U10">
        <f>Notenliste!L10</f>
        <v>0</v>
      </c>
      <c r="V10" t="str">
        <f>Notenliste!$M$1</f>
        <v>Zerkleinern</v>
      </c>
      <c r="W10">
        <f>Notenliste!M10</f>
        <v>0</v>
      </c>
      <c r="X10" t="str">
        <f>Notenliste!$N$1</f>
        <v>Sieben</v>
      </c>
      <c r="Y10">
        <f>Notenliste!N10</f>
        <v>0</v>
      </c>
      <c r="Z10" t="str">
        <f>Notenliste!$O$1</f>
        <v>Schütt / Stmpf. Di</v>
      </c>
      <c r="AA10">
        <f>Notenliste!O10</f>
        <v>0</v>
      </c>
      <c r="AB10" t="str">
        <f>Notenliste!$P$1</f>
        <v>gem. Körper Dichte</v>
      </c>
      <c r="AC10">
        <f>Notenliste!P10</f>
        <v>0</v>
      </c>
      <c r="AD10" t="str">
        <f>Notenliste!$Q$1</f>
        <v>Flü Dichte Pykn.</v>
      </c>
      <c r="AE10">
        <f>Notenliste!Q10</f>
        <v>0</v>
      </c>
      <c r="AF10" t="str">
        <f>Notenliste!$R$1</f>
        <v>Dichte Temp</v>
      </c>
      <c r="AG10">
        <f>Notenliste!R10</f>
        <v>0</v>
      </c>
      <c r="AH10" t="str">
        <f>Notenliste!$S$1</f>
        <v>Filtrieren Dionat</v>
      </c>
      <c r="AI10">
        <f>Notenliste!S10</f>
        <v>0</v>
      </c>
      <c r="AJ10" t="str">
        <f>Notenliste!$T$1</f>
        <v>Faltenfilter</v>
      </c>
      <c r="AK10">
        <f>Notenliste!T10</f>
        <v>0</v>
      </c>
      <c r="AL10" t="str">
        <f>Notenliste!$U$1</f>
        <v>Aschegehalt</v>
      </c>
      <c r="AM10">
        <f>Notenliste!U10</f>
        <v>0</v>
      </c>
      <c r="AN10" t="str">
        <f>Notenliste!$V$1</f>
        <v>Klärschlammprobe Fällung</v>
      </c>
      <c r="AO10">
        <f>Notenliste!V10</f>
        <v>0</v>
      </c>
      <c r="AP10" t="str">
        <f>Notenliste!$W$1</f>
        <v>pH-Wert</v>
      </c>
      <c r="AQ10">
        <f>Notenliste!W10</f>
        <v>0</v>
      </c>
      <c r="AR10" t="str">
        <f>Notenliste!$X$1</f>
        <v>Lösen</v>
      </c>
      <c r="AS10">
        <f>Notenliste!X10</f>
        <v>0</v>
      </c>
      <c r="AT10" t="str">
        <f>Notenliste!$Y$1</f>
        <v>Kältemischungen</v>
      </c>
      <c r="AU10">
        <f>Notenliste!Y10</f>
        <v>0</v>
      </c>
      <c r="AV10" t="str">
        <f>Notenliste!$Z$1</f>
        <v>Heizleistung</v>
      </c>
      <c r="AW10">
        <f>Notenliste!Z10</f>
        <v>0</v>
      </c>
      <c r="AX10" t="str">
        <f>Notenliste!$AA$1</f>
        <v>CaCO3-Darstellung</v>
      </c>
      <c r="AY10">
        <f>Notenliste!AA10</f>
        <v>0</v>
      </c>
      <c r="AZ10" t="str">
        <f>Notenliste!$AB$1</f>
        <v>Ziel-Heizen</v>
      </c>
      <c r="BA10">
        <f>Notenliste!AB10</f>
        <v>0</v>
      </c>
      <c r="BB10" t="str">
        <f>Notenliste!$AC$1</f>
        <v>Volumenmessgeräte</v>
      </c>
      <c r="BC10">
        <f>Notenliste!AC10</f>
        <v>0</v>
      </c>
      <c r="BD10" t="str">
        <f>Notenliste!$AD$1</f>
        <v>P26</v>
      </c>
      <c r="BE10">
        <f>Notenliste!AD10</f>
        <v>0</v>
      </c>
      <c r="BF10" t="str">
        <f>Notenliste!$AE$1</f>
        <v>P27</v>
      </c>
      <c r="BG10">
        <f>Notenliste!AE10</f>
        <v>0</v>
      </c>
      <c r="BH10" t="str">
        <f>Notenliste!$AF$1</f>
        <v>P28</v>
      </c>
      <c r="BI10">
        <f>Notenliste!AF10</f>
        <v>0</v>
      </c>
      <c r="BJ10" t="str">
        <f>Notenliste!$AG$1</f>
        <v>P29</v>
      </c>
      <c r="BK10">
        <f>Notenliste!AG10</f>
        <v>0</v>
      </c>
      <c r="BL10" t="str">
        <f>Notenliste!$AH$1</f>
        <v>P30</v>
      </c>
      <c r="BM10">
        <f>Notenliste!AH10</f>
        <v>0</v>
      </c>
      <c r="BN10" t="str">
        <f t="shared" si="3"/>
        <v>Laborutensilien, Pünktlichkeit (13,3%)</v>
      </c>
      <c r="BO10">
        <f>Notenliste!AK10</f>
        <v>0</v>
      </c>
      <c r="BP10" t="str">
        <f t="shared" si="4"/>
        <v>Soziale Kompetenz (13,3%)</v>
      </c>
      <c r="BQ10">
        <f>Notenliste!AJ10</f>
        <v>1</v>
      </c>
      <c r="BR10" t="str">
        <f t="shared" si="5"/>
        <v>Sicherheitsaspekte (13,4%)</v>
      </c>
      <c r="BS10">
        <f>Notenliste!AL10</f>
        <v>1</v>
      </c>
      <c r="BT10" t="str">
        <f t="shared" si="6"/>
        <v>Labor-Handling (30%)</v>
      </c>
      <c r="BU10" s="3">
        <f>Notenliste!D10</f>
        <v>1</v>
      </c>
      <c r="BV10"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ref="CG10" si="13">CF10</f>
        <v>0</v>
      </c>
      <c r="CH10">
        <f>Notenliste!C23</f>
        <v>0</v>
      </c>
    </row>
    <row r="11" spans="1:86">
      <c r="A11">
        <f>'SUS Einfügen'!C11</f>
        <v>1110</v>
      </c>
      <c r="B11" t="str">
        <f>Notenliste!$B$1</f>
        <v>1aCVT LAÜ</v>
      </c>
      <c r="C11" s="26">
        <f>Notenliste!AM11</f>
        <v>0.86699999999999999</v>
      </c>
      <c r="D11">
        <v>0</v>
      </c>
      <c r="E11" s="26">
        <f>Notenliste!AM11</f>
        <v>0.86699999999999999</v>
      </c>
      <c r="F11" t="str">
        <f>Notenliste!$E$1</f>
        <v>SDB / Vol / Wägen</v>
      </c>
      <c r="G11">
        <f>Notenliste!E11</f>
        <v>1</v>
      </c>
      <c r="H11" t="str">
        <f>Notenliste!$F$1</f>
        <v>EH</v>
      </c>
      <c r="I11">
        <f>Notenliste!F11</f>
        <v>0</v>
      </c>
      <c r="J11" t="str">
        <f>Notenliste!$G$1</f>
        <v>Glasbearbeitung</v>
      </c>
      <c r="K11">
        <f>Notenliste!G11</f>
        <v>0</v>
      </c>
      <c r="L11" t="str">
        <f>Notenliste!$H$1</f>
        <v>Schmelzp</v>
      </c>
      <c r="M11" s="3">
        <f>Notenliste!H11</f>
        <v>0</v>
      </c>
      <c r="N11" t="str">
        <f>Notenliste!$I$1</f>
        <v>Siedepunkt</v>
      </c>
      <c r="O11">
        <f>Notenliste!I11</f>
        <v>0</v>
      </c>
      <c r="P11" s="3" t="str">
        <f>Notenliste!$J$1</f>
        <v>Vol Messen im LAB</v>
      </c>
      <c r="Q11">
        <f>Notenliste!J11</f>
        <v>0</v>
      </c>
      <c r="R11" t="str">
        <f>Notenliste!$K$1</f>
        <v>kalibrien Vol Glasgeräte</v>
      </c>
      <c r="S11">
        <f>Notenliste!K11</f>
        <v>0</v>
      </c>
      <c r="T11" t="str">
        <f>Notenliste!$L$1</f>
        <v>Volkontraktion</v>
      </c>
      <c r="U11">
        <f>Notenliste!L11</f>
        <v>0</v>
      </c>
      <c r="V11" t="str">
        <f>Notenliste!$M$1</f>
        <v>Zerkleinern</v>
      </c>
      <c r="W11">
        <f>Notenliste!M11</f>
        <v>0</v>
      </c>
      <c r="X11" t="str">
        <f>Notenliste!$N$1</f>
        <v>Sieben</v>
      </c>
      <c r="Y11">
        <f>Notenliste!N11</f>
        <v>0</v>
      </c>
      <c r="Z11" t="str">
        <f>Notenliste!$O$1</f>
        <v>Schütt / Stmpf. Di</v>
      </c>
      <c r="AA11">
        <f>Notenliste!O11</f>
        <v>0</v>
      </c>
      <c r="AB11" t="str">
        <f>Notenliste!$P$1</f>
        <v>gem. Körper Dichte</v>
      </c>
      <c r="AC11">
        <f>Notenliste!P11</f>
        <v>0</v>
      </c>
      <c r="AD11" t="str">
        <f>Notenliste!$Q$1</f>
        <v>Flü Dichte Pykn.</v>
      </c>
      <c r="AE11">
        <f>Notenliste!Q11</f>
        <v>0</v>
      </c>
      <c r="AF11" t="str">
        <f>Notenliste!$R$1</f>
        <v>Dichte Temp</v>
      </c>
      <c r="AG11">
        <f>Notenliste!R11</f>
        <v>0</v>
      </c>
      <c r="AH11" t="str">
        <f>Notenliste!$S$1</f>
        <v>Filtrieren Dionat</v>
      </c>
      <c r="AI11">
        <f>Notenliste!S11</f>
        <v>0</v>
      </c>
      <c r="AJ11" t="str">
        <f>Notenliste!$T$1</f>
        <v>Faltenfilter</v>
      </c>
      <c r="AK11">
        <f>Notenliste!T11</f>
        <v>0</v>
      </c>
      <c r="AL11" t="str">
        <f>Notenliste!$U$1</f>
        <v>Aschegehalt</v>
      </c>
      <c r="AM11">
        <f>Notenliste!U11</f>
        <v>0</v>
      </c>
      <c r="AN11" t="str">
        <f>Notenliste!$V$1</f>
        <v>Klärschlammprobe Fällung</v>
      </c>
      <c r="AO11">
        <f>Notenliste!V11</f>
        <v>0</v>
      </c>
      <c r="AP11" t="str">
        <f>Notenliste!$W$1</f>
        <v>pH-Wert</v>
      </c>
      <c r="AQ11">
        <f>Notenliste!W11</f>
        <v>0</v>
      </c>
      <c r="AR11" t="str">
        <f>Notenliste!$X$1</f>
        <v>Lösen</v>
      </c>
      <c r="AS11">
        <f>Notenliste!X11</f>
        <v>0</v>
      </c>
      <c r="AT11" t="str">
        <f>Notenliste!$Y$1</f>
        <v>Kältemischungen</v>
      </c>
      <c r="AU11">
        <f>Notenliste!Y11</f>
        <v>0</v>
      </c>
      <c r="AV11" t="str">
        <f>Notenliste!$Z$1</f>
        <v>Heizleistung</v>
      </c>
      <c r="AW11">
        <f>Notenliste!Z11</f>
        <v>0</v>
      </c>
      <c r="AX11" t="str">
        <f>Notenliste!$AA$1</f>
        <v>CaCO3-Darstellung</v>
      </c>
      <c r="AY11">
        <f>Notenliste!AA11</f>
        <v>0</v>
      </c>
      <c r="AZ11" t="str">
        <f>Notenliste!$AB$1</f>
        <v>Ziel-Heizen</v>
      </c>
      <c r="BA11">
        <f>Notenliste!AB11</f>
        <v>0</v>
      </c>
      <c r="BB11" t="str">
        <f>Notenliste!$AC$1</f>
        <v>Volumenmessgeräte</v>
      </c>
      <c r="BC11">
        <f>Notenliste!AC11</f>
        <v>0</v>
      </c>
      <c r="BD11" t="str">
        <f>Notenliste!$AD$1</f>
        <v>P26</v>
      </c>
      <c r="BE11">
        <f>Notenliste!AD11</f>
        <v>0</v>
      </c>
      <c r="BF11" t="str">
        <f>Notenliste!$AE$1</f>
        <v>P27</v>
      </c>
      <c r="BG11">
        <f>Notenliste!AE11</f>
        <v>0</v>
      </c>
      <c r="BH11" t="str">
        <f>Notenliste!$AF$1</f>
        <v>P28</v>
      </c>
      <c r="BI11">
        <f>Notenliste!AF11</f>
        <v>0</v>
      </c>
      <c r="BJ11" t="str">
        <f>Notenliste!$AG$1</f>
        <v>P29</v>
      </c>
      <c r="BK11">
        <f>Notenliste!AG11</f>
        <v>0</v>
      </c>
      <c r="BL11" t="str">
        <f>Notenliste!$AH$1</f>
        <v>P30</v>
      </c>
      <c r="BM11">
        <f>Notenliste!AH11</f>
        <v>0</v>
      </c>
      <c r="BN11" t="str">
        <f t="shared" si="3"/>
        <v>Laborutensilien, Pünktlichkeit (13,3%)</v>
      </c>
      <c r="BO11">
        <f>Notenliste!AK11</f>
        <v>0</v>
      </c>
      <c r="BP11" t="str">
        <f t="shared" si="4"/>
        <v>Soziale Kompetenz (13,3%)</v>
      </c>
      <c r="BQ11">
        <f>Notenliste!AJ11</f>
        <v>1</v>
      </c>
      <c r="BR11" t="str">
        <f t="shared" si="5"/>
        <v>Sicherheitsaspekte (13,4%)</v>
      </c>
      <c r="BS11">
        <f>Notenliste!AL11</f>
        <v>1</v>
      </c>
      <c r="BT11" t="str">
        <f t="shared" si="6"/>
        <v>Labor-Handling (30%)</v>
      </c>
      <c r="BU11" s="3">
        <f>Notenliste!D11</f>
        <v>1</v>
      </c>
      <c r="BV11"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ref="CG11" si="14">CF11</f>
        <v>0</v>
      </c>
      <c r="CH11">
        <f>Notenliste!C24</f>
        <v>0</v>
      </c>
    </row>
    <row r="12" spans="1:86">
      <c r="A12">
        <f>'SUS Einfügen'!C12</f>
        <v>1221</v>
      </c>
      <c r="B12" t="str">
        <f>Notenliste!$B$1</f>
        <v>1aCVT LAÜ</v>
      </c>
      <c r="C12" s="26">
        <f>Notenliste!AM12</f>
        <v>0.86699999999999999</v>
      </c>
      <c r="D12">
        <v>0</v>
      </c>
      <c r="E12" s="26">
        <f>Notenliste!AM12</f>
        <v>0.86699999999999999</v>
      </c>
      <c r="F12" t="str">
        <f>Notenliste!$E$1</f>
        <v>SDB / Vol / Wägen</v>
      </c>
      <c r="G12">
        <f>Notenliste!E12</f>
        <v>1</v>
      </c>
      <c r="H12" t="str">
        <f>Notenliste!$F$1</f>
        <v>EH</v>
      </c>
      <c r="I12">
        <f>Notenliste!F12</f>
        <v>0</v>
      </c>
      <c r="J12" t="str">
        <f>Notenliste!$G$1</f>
        <v>Glasbearbeitung</v>
      </c>
      <c r="K12">
        <f>Notenliste!G12</f>
        <v>0</v>
      </c>
      <c r="L12" t="str">
        <f>Notenliste!$H$1</f>
        <v>Schmelzp</v>
      </c>
      <c r="M12" s="3">
        <f>Notenliste!H12</f>
        <v>0</v>
      </c>
      <c r="N12" t="str">
        <f>Notenliste!$I$1</f>
        <v>Siedepunkt</v>
      </c>
      <c r="O12">
        <f>Notenliste!I12</f>
        <v>0</v>
      </c>
      <c r="P12" s="3" t="str">
        <f>Notenliste!$J$1</f>
        <v>Vol Messen im LAB</v>
      </c>
      <c r="Q12">
        <f>Notenliste!J12</f>
        <v>0</v>
      </c>
      <c r="R12" t="str">
        <f>Notenliste!$K$1</f>
        <v>kalibrien Vol Glasgeräte</v>
      </c>
      <c r="S12">
        <f>Notenliste!K12</f>
        <v>0</v>
      </c>
      <c r="T12" t="str">
        <f>Notenliste!$L$1</f>
        <v>Volkontraktion</v>
      </c>
      <c r="U12">
        <f>Notenliste!L12</f>
        <v>0</v>
      </c>
      <c r="V12" t="str">
        <f>Notenliste!$M$1</f>
        <v>Zerkleinern</v>
      </c>
      <c r="W12">
        <f>Notenliste!M12</f>
        <v>0</v>
      </c>
      <c r="X12" t="str">
        <f>Notenliste!$N$1</f>
        <v>Sieben</v>
      </c>
      <c r="Y12">
        <f>Notenliste!N12</f>
        <v>0</v>
      </c>
      <c r="Z12" t="str">
        <f>Notenliste!$O$1</f>
        <v>Schütt / Stmpf. Di</v>
      </c>
      <c r="AA12">
        <f>Notenliste!O12</f>
        <v>0</v>
      </c>
      <c r="AB12" t="str">
        <f>Notenliste!$P$1</f>
        <v>gem. Körper Dichte</v>
      </c>
      <c r="AC12">
        <f>Notenliste!P12</f>
        <v>0</v>
      </c>
      <c r="AD12" t="str">
        <f>Notenliste!$Q$1</f>
        <v>Flü Dichte Pykn.</v>
      </c>
      <c r="AE12">
        <f>Notenliste!Q12</f>
        <v>0</v>
      </c>
      <c r="AF12" t="str">
        <f>Notenliste!$R$1</f>
        <v>Dichte Temp</v>
      </c>
      <c r="AG12">
        <f>Notenliste!R12</f>
        <v>0</v>
      </c>
      <c r="AH12" t="str">
        <f>Notenliste!$S$1</f>
        <v>Filtrieren Dionat</v>
      </c>
      <c r="AI12">
        <f>Notenliste!S12</f>
        <v>0</v>
      </c>
      <c r="AJ12" t="str">
        <f>Notenliste!$T$1</f>
        <v>Faltenfilter</v>
      </c>
      <c r="AK12">
        <f>Notenliste!T12</f>
        <v>0</v>
      </c>
      <c r="AL12" t="str">
        <f>Notenliste!$U$1</f>
        <v>Aschegehalt</v>
      </c>
      <c r="AM12">
        <f>Notenliste!U12</f>
        <v>0</v>
      </c>
      <c r="AN12" t="str">
        <f>Notenliste!$V$1</f>
        <v>Klärschlammprobe Fällung</v>
      </c>
      <c r="AO12">
        <f>Notenliste!V12</f>
        <v>0</v>
      </c>
      <c r="AP12" t="str">
        <f>Notenliste!$W$1</f>
        <v>pH-Wert</v>
      </c>
      <c r="AQ12">
        <f>Notenliste!W12</f>
        <v>0</v>
      </c>
      <c r="AR12" t="str">
        <f>Notenliste!$X$1</f>
        <v>Lösen</v>
      </c>
      <c r="AS12">
        <f>Notenliste!X12</f>
        <v>0</v>
      </c>
      <c r="AT12" t="str">
        <f>Notenliste!$Y$1</f>
        <v>Kältemischungen</v>
      </c>
      <c r="AU12">
        <f>Notenliste!Y12</f>
        <v>0</v>
      </c>
      <c r="AV12" t="str">
        <f>Notenliste!$Z$1</f>
        <v>Heizleistung</v>
      </c>
      <c r="AW12">
        <f>Notenliste!Z12</f>
        <v>0</v>
      </c>
      <c r="AX12" t="str">
        <f>Notenliste!$AA$1</f>
        <v>CaCO3-Darstellung</v>
      </c>
      <c r="AY12">
        <f>Notenliste!AA12</f>
        <v>0</v>
      </c>
      <c r="AZ12" t="str">
        <f>Notenliste!$AB$1</f>
        <v>Ziel-Heizen</v>
      </c>
      <c r="BA12">
        <f>Notenliste!AB12</f>
        <v>0</v>
      </c>
      <c r="BB12" t="str">
        <f>Notenliste!$AC$1</f>
        <v>Volumenmessgeräte</v>
      </c>
      <c r="BC12">
        <f>Notenliste!AC12</f>
        <v>0</v>
      </c>
      <c r="BD12" t="str">
        <f>Notenliste!$AD$1</f>
        <v>P26</v>
      </c>
      <c r="BE12">
        <f>Notenliste!AD12</f>
        <v>0</v>
      </c>
      <c r="BF12" t="str">
        <f>Notenliste!$AE$1</f>
        <v>P27</v>
      </c>
      <c r="BG12">
        <f>Notenliste!AE12</f>
        <v>0</v>
      </c>
      <c r="BH12" t="str">
        <f>Notenliste!$AF$1</f>
        <v>P28</v>
      </c>
      <c r="BI12">
        <f>Notenliste!AF12</f>
        <v>0</v>
      </c>
      <c r="BJ12" t="str">
        <f>Notenliste!$AG$1</f>
        <v>P29</v>
      </c>
      <c r="BK12">
        <f>Notenliste!AG12</f>
        <v>0</v>
      </c>
      <c r="BL12" t="str">
        <f>Notenliste!$AH$1</f>
        <v>P30</v>
      </c>
      <c r="BM12">
        <f>Notenliste!AH12</f>
        <v>0</v>
      </c>
      <c r="BN12" t="str">
        <f t="shared" si="3"/>
        <v>Laborutensilien, Pünktlichkeit (13,3%)</v>
      </c>
      <c r="BO12">
        <f>Notenliste!AK12</f>
        <v>0</v>
      </c>
      <c r="BP12" t="str">
        <f t="shared" si="4"/>
        <v>Soziale Kompetenz (13,3%)</v>
      </c>
      <c r="BQ12">
        <f>Notenliste!AJ12</f>
        <v>1</v>
      </c>
      <c r="BR12" t="str">
        <f t="shared" si="5"/>
        <v>Sicherheitsaspekte (13,4%)</v>
      </c>
      <c r="BS12">
        <f>Notenliste!AL12</f>
        <v>1</v>
      </c>
      <c r="BT12" t="str">
        <f t="shared" si="6"/>
        <v>Labor-Handling (30%)</v>
      </c>
      <c r="BU12" s="3">
        <f>Notenliste!D12</f>
        <v>1</v>
      </c>
      <c r="BV12"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ref="CG12" si="15">CF12</f>
        <v>0</v>
      </c>
      <c r="CH12">
        <f>Notenliste!C25</f>
        <v>0</v>
      </c>
    </row>
    <row r="13" spans="1:86">
      <c r="A13">
        <f>'SUS Einfügen'!C13</f>
        <v>1332</v>
      </c>
      <c r="B13" t="str">
        <f>Notenliste!$B$1</f>
        <v>1aCVT LAÜ</v>
      </c>
      <c r="C13" s="26">
        <f>Notenliste!AM13</f>
        <v>0.86699999999999999</v>
      </c>
      <c r="D13">
        <v>0</v>
      </c>
      <c r="E13" s="26">
        <f>Notenliste!AM13</f>
        <v>0.86699999999999999</v>
      </c>
      <c r="F13" t="str">
        <f>Notenliste!$E$1</f>
        <v>SDB / Vol / Wägen</v>
      </c>
      <c r="G13">
        <f>Notenliste!E13</f>
        <v>1</v>
      </c>
      <c r="H13" t="str">
        <f>Notenliste!$F$1</f>
        <v>EH</v>
      </c>
      <c r="I13">
        <f>Notenliste!F13</f>
        <v>0</v>
      </c>
      <c r="J13" t="str">
        <f>Notenliste!$G$1</f>
        <v>Glasbearbeitung</v>
      </c>
      <c r="K13">
        <f>Notenliste!G13</f>
        <v>0</v>
      </c>
      <c r="L13" t="str">
        <f>Notenliste!$H$1</f>
        <v>Schmelzp</v>
      </c>
      <c r="M13" s="3">
        <f>Notenliste!H13</f>
        <v>0</v>
      </c>
      <c r="N13" t="str">
        <f>Notenliste!$I$1</f>
        <v>Siedepunkt</v>
      </c>
      <c r="O13">
        <f>Notenliste!I13</f>
        <v>0</v>
      </c>
      <c r="P13" s="3" t="str">
        <f>Notenliste!$J$1</f>
        <v>Vol Messen im LAB</v>
      </c>
      <c r="Q13">
        <f>Notenliste!J13</f>
        <v>0</v>
      </c>
      <c r="R13" t="str">
        <f>Notenliste!$K$1</f>
        <v>kalibrien Vol Glasgeräte</v>
      </c>
      <c r="S13">
        <f>Notenliste!K13</f>
        <v>0</v>
      </c>
      <c r="T13" t="str">
        <f>Notenliste!$L$1</f>
        <v>Volkontraktion</v>
      </c>
      <c r="U13">
        <f>Notenliste!L13</f>
        <v>0</v>
      </c>
      <c r="V13" t="str">
        <f>Notenliste!$M$1</f>
        <v>Zerkleinern</v>
      </c>
      <c r="W13">
        <f>Notenliste!M13</f>
        <v>0</v>
      </c>
      <c r="X13" t="str">
        <f>Notenliste!$N$1</f>
        <v>Sieben</v>
      </c>
      <c r="Y13">
        <f>Notenliste!N13</f>
        <v>0</v>
      </c>
      <c r="Z13" t="str">
        <f>Notenliste!$O$1</f>
        <v>Schütt / Stmpf. Di</v>
      </c>
      <c r="AA13">
        <f>Notenliste!O13</f>
        <v>0</v>
      </c>
      <c r="AB13" t="str">
        <f>Notenliste!$P$1</f>
        <v>gem. Körper Dichte</v>
      </c>
      <c r="AC13">
        <f>Notenliste!P13</f>
        <v>0</v>
      </c>
      <c r="AD13" t="str">
        <f>Notenliste!$Q$1</f>
        <v>Flü Dichte Pykn.</v>
      </c>
      <c r="AE13">
        <f>Notenliste!Q13</f>
        <v>0</v>
      </c>
      <c r="AF13" t="str">
        <f>Notenliste!$R$1</f>
        <v>Dichte Temp</v>
      </c>
      <c r="AG13">
        <f>Notenliste!R13</f>
        <v>0</v>
      </c>
      <c r="AH13" t="str">
        <f>Notenliste!$S$1</f>
        <v>Filtrieren Dionat</v>
      </c>
      <c r="AI13">
        <f>Notenliste!S13</f>
        <v>0</v>
      </c>
      <c r="AJ13" t="str">
        <f>Notenliste!$T$1</f>
        <v>Faltenfilter</v>
      </c>
      <c r="AK13">
        <f>Notenliste!T13</f>
        <v>0</v>
      </c>
      <c r="AL13" t="str">
        <f>Notenliste!$U$1</f>
        <v>Aschegehalt</v>
      </c>
      <c r="AM13">
        <f>Notenliste!U13</f>
        <v>0</v>
      </c>
      <c r="AN13" t="str">
        <f>Notenliste!$V$1</f>
        <v>Klärschlammprobe Fällung</v>
      </c>
      <c r="AO13">
        <f>Notenliste!V13</f>
        <v>0</v>
      </c>
      <c r="AP13" t="str">
        <f>Notenliste!$W$1</f>
        <v>pH-Wert</v>
      </c>
      <c r="AQ13">
        <f>Notenliste!W13</f>
        <v>0</v>
      </c>
      <c r="AR13" t="str">
        <f>Notenliste!$X$1</f>
        <v>Lösen</v>
      </c>
      <c r="AS13">
        <f>Notenliste!X13</f>
        <v>0</v>
      </c>
      <c r="AT13" t="str">
        <f>Notenliste!$Y$1</f>
        <v>Kältemischungen</v>
      </c>
      <c r="AU13">
        <f>Notenliste!Y13</f>
        <v>0</v>
      </c>
      <c r="AV13" t="str">
        <f>Notenliste!$Z$1</f>
        <v>Heizleistung</v>
      </c>
      <c r="AW13">
        <f>Notenliste!Z13</f>
        <v>0</v>
      </c>
      <c r="AX13" t="str">
        <f>Notenliste!$AA$1</f>
        <v>CaCO3-Darstellung</v>
      </c>
      <c r="AY13">
        <f>Notenliste!AA13</f>
        <v>0</v>
      </c>
      <c r="AZ13" t="str">
        <f>Notenliste!$AB$1</f>
        <v>Ziel-Heizen</v>
      </c>
      <c r="BA13">
        <f>Notenliste!AB13</f>
        <v>0</v>
      </c>
      <c r="BB13" t="str">
        <f>Notenliste!$AC$1</f>
        <v>Volumenmessgeräte</v>
      </c>
      <c r="BC13">
        <f>Notenliste!AC13</f>
        <v>0</v>
      </c>
      <c r="BD13" t="str">
        <f>Notenliste!$AD$1</f>
        <v>P26</v>
      </c>
      <c r="BE13">
        <f>Notenliste!AD13</f>
        <v>0</v>
      </c>
      <c r="BF13" t="str">
        <f>Notenliste!$AE$1</f>
        <v>P27</v>
      </c>
      <c r="BG13">
        <f>Notenliste!AE13</f>
        <v>0</v>
      </c>
      <c r="BH13" t="str">
        <f>Notenliste!$AF$1</f>
        <v>P28</v>
      </c>
      <c r="BI13">
        <f>Notenliste!AF13</f>
        <v>0</v>
      </c>
      <c r="BJ13" t="str">
        <f>Notenliste!$AG$1</f>
        <v>P29</v>
      </c>
      <c r="BK13">
        <f>Notenliste!AG13</f>
        <v>0</v>
      </c>
      <c r="BL13" t="str">
        <f>Notenliste!$AH$1</f>
        <v>P30</v>
      </c>
      <c r="BM13">
        <f>Notenliste!AH13</f>
        <v>0</v>
      </c>
      <c r="BN13" t="str">
        <f t="shared" si="3"/>
        <v>Laborutensilien, Pünktlichkeit (13,3%)</v>
      </c>
      <c r="BO13">
        <f>Notenliste!AK13</f>
        <v>0</v>
      </c>
      <c r="BP13" t="str">
        <f t="shared" si="4"/>
        <v>Soziale Kompetenz (13,3%)</v>
      </c>
      <c r="BQ13">
        <f>Notenliste!AJ13</f>
        <v>1</v>
      </c>
      <c r="BR13" t="str">
        <f t="shared" si="5"/>
        <v>Sicherheitsaspekte (13,4%)</v>
      </c>
      <c r="BS13">
        <f>Notenliste!AL13</f>
        <v>1</v>
      </c>
      <c r="BT13" t="str">
        <f t="shared" si="6"/>
        <v>Labor-Handling (30%)</v>
      </c>
      <c r="BU13" s="3">
        <f>Notenliste!D13</f>
        <v>1</v>
      </c>
      <c r="BV13"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ref="CG13" si="16">CF13</f>
        <v>0</v>
      </c>
      <c r="CH13">
        <f>Notenliste!C26</f>
        <v>0</v>
      </c>
    </row>
    <row r="14" spans="1:86">
      <c r="CH14">
        <f>Notenliste!C27</f>
        <v>0</v>
      </c>
    </row>
    <row r="15" spans="1:86">
      <c r="CH15">
        <f>Notenliste!C28</f>
        <v>0</v>
      </c>
    </row>
    <row r="16" spans="1:86">
      <c r="CH16">
        <f>Notenliste!C29</f>
        <v>0</v>
      </c>
    </row>
    <row r="17" spans="86:86">
      <c r="CH17">
        <f>Notenliste!C30</f>
        <v>0</v>
      </c>
    </row>
    <row r="18" spans="86:86">
      <c r="CH18">
        <f>Notenliste!C31</f>
        <v>0</v>
      </c>
    </row>
  </sheetData>
  <phoneticPr fontId="2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Knoll</dc:creator>
  <cp:keywords/>
  <dc:description/>
  <cp:lastModifiedBy>Markus Knoll</cp:lastModifiedBy>
  <cp:revision/>
  <dcterms:created xsi:type="dcterms:W3CDTF">2021-11-16T20:35:26Z</dcterms:created>
  <dcterms:modified xsi:type="dcterms:W3CDTF">2025-01-27T11:02:45Z</dcterms:modified>
  <cp:category/>
  <cp:contentStatus/>
</cp:coreProperties>
</file>