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d406359c059dc/Documents/Learning and Teaching/ELVTR/Module 3/"/>
    </mc:Choice>
  </mc:AlternateContent>
  <xr:revisionPtr revIDLastSave="46" documentId="8_{7433CB8B-B57F-4788-8089-1BFA457A5B8C}" xr6:coauthVersionLast="47" xr6:coauthVersionMax="47" xr10:uidLastSave="{6AC92084-8F13-46F2-A443-B7DE46770BD6}"/>
  <bookViews>
    <workbookView xWindow="3060" yWindow="3795" windowWidth="21600" windowHeight="11175" activeTab="1" xr2:uid="{F4CEA70D-B803-4AD3-9F10-B8BA9AF72462}"/>
  </bookViews>
  <sheets>
    <sheet name="Sheet1" sheetId="1" r:id="rId1"/>
    <sheet name="HW2 test" sheetId="3" r:id="rId2"/>
    <sheet name="Sheet2" sheetId="2" r:id="rId3"/>
  </sheets>
  <definedNames>
    <definedName name="rate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B7" i="1"/>
  <c r="B11" i="1"/>
  <c r="B13" i="1" s="1"/>
  <c r="B6" i="1"/>
  <c r="B12" i="1" s="1"/>
  <c r="D9" i="2"/>
  <c r="C20" i="2"/>
  <c r="C19" i="2"/>
  <c r="B19" i="2"/>
  <c r="B18" i="2"/>
  <c r="C18" i="2" s="1"/>
  <c r="C10" i="2"/>
  <c r="C11" i="2"/>
  <c r="C12" i="2"/>
  <c r="C13" i="2"/>
  <c r="C14" i="2"/>
  <c r="C15" i="2"/>
  <c r="C16" i="2"/>
  <c r="C17" i="2"/>
  <c r="C9" i="2"/>
  <c r="B11" i="2"/>
  <c r="B12" i="2" s="1"/>
  <c r="B13" i="2" s="1"/>
  <c r="B14" i="2" s="1"/>
  <c r="B15" i="2" s="1"/>
  <c r="B16" i="2" s="1"/>
  <c r="B17" i="2" s="1"/>
  <c r="B10" i="2"/>
  <c r="B9" i="2"/>
  <c r="B6" i="2"/>
  <c r="B9" i="1"/>
  <c r="B14" i="1" l="1"/>
</calcChain>
</file>

<file path=xl/sharedStrings.xml><?xml version="1.0" encoding="utf-8"?>
<sst xmlns="http://schemas.openxmlformats.org/spreadsheetml/2006/main" count="30" uniqueCount="21">
  <si>
    <t>face value</t>
  </si>
  <si>
    <t>coupon rate</t>
  </si>
  <si>
    <t>market interest rate</t>
  </si>
  <si>
    <t>years to maturity</t>
  </si>
  <si>
    <t>payments per year</t>
  </si>
  <si>
    <t>Freq</t>
  </si>
  <si>
    <t>Coupon rate</t>
  </si>
  <si>
    <t>Yield to Mat</t>
  </si>
  <si>
    <t>Years to Mat</t>
  </si>
  <si>
    <t>No periods</t>
  </si>
  <si>
    <t>Periods</t>
  </si>
  <si>
    <t>Cashflow</t>
  </si>
  <si>
    <t>Discount</t>
  </si>
  <si>
    <t>Par Value</t>
  </si>
  <si>
    <t>Example</t>
  </si>
  <si>
    <t>https://www.wallstreetmojo.com/bond-pricing-formula/</t>
  </si>
  <si>
    <t>Coupon PV</t>
  </si>
  <si>
    <t>Bond PV</t>
  </si>
  <si>
    <t>Semiannual coupon rate</t>
  </si>
  <si>
    <t>annual coupon pmt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</si>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</sst>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462D-434C-4177-8135-B5DC61C1E5F9}">
  <dimension ref="A1:B14"/>
  <sheetViews>
    <sheetView workbookViewId="0">
      <selection sqref="A1:B7"/>
    </sheetView>
  </sheetViews>
  <sheetFormatPr defaultRowHeight="15" x14ac:dyDescent="0.25"/>
  <cols>
    <col min="1" max="1" width="16.85546875" customWidth="1"/>
    <col min="2" max="2" width="10.140625" bestFit="1" customWidth="1"/>
  </cols>
  <sheetData>
    <row r="1" spans="1:2" x14ac:dyDescent="0.25">
      <c r="A1" t="s">
        <v>0</v>
      </c>
      <c r="B1">
        <v>1000</v>
      </c>
    </row>
    <row r="2" spans="1:2" x14ac:dyDescent="0.25">
      <c r="A2" t="s">
        <v>1</v>
      </c>
      <c r="B2">
        <v>0.06</v>
      </c>
    </row>
    <row r="3" spans="1:2" x14ac:dyDescent="0.25">
      <c r="A3" t="s">
        <v>2</v>
      </c>
      <c r="B3">
        <v>0.04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2</v>
      </c>
    </row>
    <row r="6" spans="1:2" x14ac:dyDescent="0.25">
      <c r="A6" t="s">
        <v>19</v>
      </c>
      <c r="B6">
        <f>B1*B2</f>
        <v>60</v>
      </c>
    </row>
    <row r="7" spans="1:2" x14ac:dyDescent="0.25">
      <c r="A7" t="s">
        <v>20</v>
      </c>
      <c r="B7">
        <f>B5*B4</f>
        <v>20</v>
      </c>
    </row>
    <row r="9" spans="1:2" x14ac:dyDescent="0.25">
      <c r="B9" s="2">
        <f>PV(B3/B5,B5*B4,B2/B5*B1, B1)</f>
        <v>-1163.514333445971</v>
      </c>
    </row>
    <row r="11" spans="1:2" x14ac:dyDescent="0.25">
      <c r="A11" t="s">
        <v>18</v>
      </c>
      <c r="B11">
        <f>1+B3/B5</f>
        <v>1.02</v>
      </c>
    </row>
    <row r="12" spans="1:2" x14ac:dyDescent="0.25">
      <c r="A12" t="s">
        <v>16</v>
      </c>
      <c r="B12">
        <f>(B6/rate)*(1-POWER($B$11,-1*$B$7))</f>
        <v>490.54300033791333</v>
      </c>
    </row>
    <row r="13" spans="1:2" x14ac:dyDescent="0.25">
      <c r="A13" t="s">
        <v>17</v>
      </c>
      <c r="B13">
        <f>(B1)*(POWER($B$11,-1*$B$7))</f>
        <v>672.97133310805782</v>
      </c>
    </row>
    <row r="14" spans="1:2" x14ac:dyDescent="0.25">
      <c r="B14">
        <f>B13+B12</f>
        <v>1163.5143334459713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325E-5374-4218-AA3F-F0C6C240C647}">
  <dimension ref="A1:G2"/>
  <sheetViews>
    <sheetView tabSelected="1" workbookViewId="0">
      <selection activeCell="E2" sqref="E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</row>
    <row r="2" spans="1:7" x14ac:dyDescent="0.25">
      <c r="A2">
        <v>1000</v>
      </c>
      <c r="B2">
        <v>0.06</v>
      </c>
      <c r="C2">
        <v>0.04</v>
      </c>
      <c r="D2">
        <v>10</v>
      </c>
      <c r="E2">
        <v>2</v>
      </c>
      <c r="F2">
        <f>A2*B2</f>
        <v>60</v>
      </c>
      <c r="G2">
        <f>E2*D2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4DE9-AFE2-4BA9-9DD0-F2E44B8AE4C0}">
  <dimension ref="A1:E24"/>
  <sheetViews>
    <sheetView topLeftCell="A2" workbookViewId="0">
      <selection activeCell="A25" sqref="A25"/>
    </sheetView>
  </sheetViews>
  <sheetFormatPr defaultRowHeight="15" x14ac:dyDescent="0.25"/>
  <cols>
    <col min="2" max="2" width="12.140625" bestFit="1" customWidth="1"/>
    <col min="3" max="3" width="11.140625" bestFit="1" customWidth="1"/>
    <col min="4" max="4" width="10.140625" bestFit="1" customWidth="1"/>
  </cols>
  <sheetData>
    <row r="1" spans="1:5" x14ac:dyDescent="0.25">
      <c r="A1" t="s">
        <v>5</v>
      </c>
      <c r="B1">
        <v>2</v>
      </c>
      <c r="D1" t="s">
        <v>14</v>
      </c>
      <c r="E1" t="s">
        <v>15</v>
      </c>
    </row>
    <row r="2" spans="1:5" x14ac:dyDescent="0.25">
      <c r="A2" t="s">
        <v>7</v>
      </c>
      <c r="B2" s="1">
        <v>7.0000000000000007E-2</v>
      </c>
    </row>
    <row r="3" spans="1:5" x14ac:dyDescent="0.25">
      <c r="A3" t="s">
        <v>6</v>
      </c>
      <c r="B3" s="1">
        <v>0.08</v>
      </c>
    </row>
    <row r="4" spans="1:5" x14ac:dyDescent="0.25">
      <c r="A4" t="s">
        <v>13</v>
      </c>
      <c r="B4" s="3">
        <v>100000</v>
      </c>
    </row>
    <row r="5" spans="1:5" x14ac:dyDescent="0.25">
      <c r="A5" t="s">
        <v>8</v>
      </c>
      <c r="B5">
        <v>5</v>
      </c>
    </row>
    <row r="6" spans="1:5" x14ac:dyDescent="0.25">
      <c r="A6" t="s">
        <v>9</v>
      </c>
      <c r="B6">
        <f>B5*B1</f>
        <v>10</v>
      </c>
    </row>
    <row r="8" spans="1:5" x14ac:dyDescent="0.25">
      <c r="A8" t="s">
        <v>10</v>
      </c>
      <c r="B8" t="s">
        <v>11</v>
      </c>
      <c r="C8" t="s">
        <v>12</v>
      </c>
    </row>
    <row r="9" spans="1:5" x14ac:dyDescent="0.25">
      <c r="A9">
        <v>1</v>
      </c>
      <c r="B9" s="4">
        <f>B4*B3/B1</f>
        <v>4000</v>
      </c>
      <c r="C9" s="4">
        <f>B9/POWER((1+$B$2),A9)</f>
        <v>3738.3177570093458</v>
      </c>
      <c r="D9" s="4">
        <f>B9*(1-POWER(1+$B$2,0-A9))/$B$2</f>
        <v>3738.3177570093458</v>
      </c>
    </row>
    <row r="10" spans="1:5" x14ac:dyDescent="0.25">
      <c r="A10">
        <v>2</v>
      </c>
      <c r="B10" s="4">
        <f>B9</f>
        <v>4000</v>
      </c>
      <c r="C10" s="4">
        <f t="shared" ref="C10:C18" si="0">B10/POWER((1+$B$2),A10)</f>
        <v>3493.7549130928464</v>
      </c>
    </row>
    <row r="11" spans="1:5" x14ac:dyDescent="0.25">
      <c r="A11">
        <v>3</v>
      </c>
      <c r="B11" s="4">
        <f t="shared" ref="B11:B17" si="1">B10</f>
        <v>4000</v>
      </c>
      <c r="C11" s="4">
        <f t="shared" si="0"/>
        <v>3265.1915075634079</v>
      </c>
    </row>
    <row r="12" spans="1:5" x14ac:dyDescent="0.25">
      <c r="A12">
        <v>4</v>
      </c>
      <c r="B12" s="4">
        <f t="shared" si="1"/>
        <v>4000</v>
      </c>
      <c r="C12" s="4">
        <f t="shared" si="0"/>
        <v>3051.5808481901008</v>
      </c>
    </row>
    <row r="13" spans="1:5" x14ac:dyDescent="0.25">
      <c r="A13">
        <v>5</v>
      </c>
      <c r="B13" s="4">
        <f t="shared" si="1"/>
        <v>4000</v>
      </c>
      <c r="C13" s="4">
        <f t="shared" si="0"/>
        <v>2851.9447179346735</v>
      </c>
    </row>
    <row r="14" spans="1:5" x14ac:dyDescent="0.25">
      <c r="A14">
        <v>6</v>
      </c>
      <c r="B14" s="4">
        <f t="shared" si="1"/>
        <v>4000</v>
      </c>
      <c r="C14" s="4">
        <f t="shared" si="0"/>
        <v>2665.36889526605</v>
      </c>
    </row>
    <row r="15" spans="1:5" x14ac:dyDescent="0.25">
      <c r="A15">
        <v>7</v>
      </c>
      <c r="B15" s="4">
        <f t="shared" si="1"/>
        <v>4000</v>
      </c>
      <c r="C15" s="4">
        <f t="shared" si="0"/>
        <v>2490.9989675383645</v>
      </c>
    </row>
    <row r="16" spans="1:5" x14ac:dyDescent="0.25">
      <c r="A16">
        <v>8</v>
      </c>
      <c r="B16" s="4">
        <f t="shared" si="1"/>
        <v>4000</v>
      </c>
      <c r="C16" s="4">
        <f t="shared" si="0"/>
        <v>2328.0364182601538</v>
      </c>
    </row>
    <row r="17" spans="1:3" x14ac:dyDescent="0.25">
      <c r="A17">
        <v>9</v>
      </c>
      <c r="B17" s="4">
        <f t="shared" si="1"/>
        <v>4000</v>
      </c>
      <c r="C17" s="4">
        <f t="shared" si="0"/>
        <v>2175.7349703365921</v>
      </c>
    </row>
    <row r="18" spans="1:3" x14ac:dyDescent="0.25">
      <c r="A18">
        <v>10</v>
      </c>
      <c r="B18" s="4">
        <f>B17</f>
        <v>4000</v>
      </c>
      <c r="C18" s="4">
        <f t="shared" si="0"/>
        <v>2033.3971685388713</v>
      </c>
    </row>
    <row r="19" spans="1:3" x14ac:dyDescent="0.25">
      <c r="A19">
        <v>10</v>
      </c>
      <c r="B19" s="4">
        <f>B4</f>
        <v>100000</v>
      </c>
      <c r="C19" s="4">
        <f>B19/POWER((1+$B$3),A19)</f>
        <v>46319.348808468429</v>
      </c>
    </row>
    <row r="20" spans="1:3" x14ac:dyDescent="0.25">
      <c r="C20" s="4">
        <f>SUM(C9:C19)</f>
        <v>74413.674972198831</v>
      </c>
    </row>
    <row r="23" spans="1:3" x14ac:dyDescent="0.25">
      <c r="A23" t="s">
        <v>16</v>
      </c>
    </row>
    <row r="24" spans="1:3" x14ac:dyDescent="0.25">
      <c r="A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HW2 test</vt:lpstr>
      <vt:lpstr>Sheet2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Rajah Chacko</dc:creator>
  <cp:lastModifiedBy>Rajah Chacko</cp:lastModifiedBy>
  <dcterms:created xsi:type="dcterms:W3CDTF">2021-12-28T03:38:48Z</dcterms:created>
  <dcterms:modified xsi:type="dcterms:W3CDTF">2021-12-29T01:07:18Z</dcterms:modified>
</cp:coreProperties>
</file>