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1"/>
  </bookViews>
  <sheets>
    <sheet name="Melee Weapons P" sheetId="1" r:id="rId1"/>
    <sheet name="Ranged Weapons 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P17" i="2" s="1"/>
  <c r="N17" i="2"/>
  <c r="O17" i="2"/>
  <c r="M16" i="2"/>
  <c r="N16" i="2"/>
  <c r="O16" i="2"/>
  <c r="P16" i="2"/>
  <c r="Q17" i="2" l="1"/>
  <c r="Q16" i="2"/>
  <c r="M21" i="2"/>
  <c r="P21" i="2" s="1"/>
  <c r="N21" i="2"/>
  <c r="O21" i="2"/>
  <c r="M19" i="2"/>
  <c r="P19" i="2" s="1"/>
  <c r="N19" i="2"/>
  <c r="O19" i="2"/>
  <c r="M20" i="2"/>
  <c r="P20" i="2" s="1"/>
  <c r="Q20" i="2" s="1"/>
  <c r="N20" i="2"/>
  <c r="O20" i="2"/>
  <c r="M22" i="2"/>
  <c r="P22" i="2" s="1"/>
  <c r="N22" i="2"/>
  <c r="O22" i="2"/>
  <c r="M10" i="2"/>
  <c r="P10" i="2" s="1"/>
  <c r="M11" i="2"/>
  <c r="M12" i="2"/>
  <c r="M13" i="2"/>
  <c r="P13" i="2" s="1"/>
  <c r="M14" i="2"/>
  <c r="P14" i="2" s="1"/>
  <c r="M15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Q12" i="2" s="1"/>
  <c r="P15" i="2"/>
  <c r="O15" i="2" s="1"/>
  <c r="N8" i="2"/>
  <c r="M8" i="2"/>
  <c r="P8" i="2" s="1"/>
  <c r="O7" i="2"/>
  <c r="N7" i="2"/>
  <c r="M7" i="2"/>
  <c r="P7" i="2" s="1"/>
  <c r="O6" i="2"/>
  <c r="N6" i="2"/>
  <c r="M6" i="2"/>
  <c r="P6" i="2" s="1"/>
  <c r="O5" i="2"/>
  <c r="N5" i="2"/>
  <c r="M5" i="2"/>
  <c r="P5" i="2" s="1"/>
  <c r="O4" i="2"/>
  <c r="N4" i="2"/>
  <c r="M4" i="2"/>
  <c r="P4" i="2" s="1"/>
  <c r="O3" i="2"/>
  <c r="N3" i="2"/>
  <c r="M3" i="2"/>
  <c r="P3" i="2" s="1"/>
  <c r="Q6" i="2" l="1"/>
  <c r="Q11" i="2"/>
  <c r="Q13" i="2"/>
  <c r="Q3" i="2"/>
  <c r="Q7" i="2"/>
  <c r="Q5" i="2"/>
  <c r="Q4" i="2"/>
  <c r="Q14" i="2"/>
  <c r="Q10" i="2"/>
  <c r="Q21" i="2"/>
  <c r="Q22" i="2"/>
  <c r="Q19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<sst xmlns="http://schemas.openxmlformats.org/spreadsheetml/2006/main" count="142" uniqueCount="61">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</sst>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3" totalsRowShown="0">
  <autoFilter ref="B2:Q23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IF(J3="X",1,($T$3/6))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IF(H3="X",0,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H23" sqref="H23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tabSelected="1" workbookViewId="0">
      <selection activeCell="B18" sqref="B18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1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1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>IF(J3="X",1,($T$3/6))</f>
        <v>0.66666666666666663</v>
      </c>
      <c r="N3" s="3">
        <f>D3/6</f>
        <v>0.5</v>
      </c>
      <c r="O3" s="3">
        <f>IF($U$5 &gt; 0,  IF(H3="X",0,  IF(I3="X", ($U$5-P3)/6,$U$5/6)      ),         0)</f>
        <v>0.33333333333333331</v>
      </c>
      <c r="P3" s="6">
        <f>C3*M3</f>
        <v>0.66666666666666663</v>
      </c>
      <c r="Q3" s="6">
        <f>P3*N3*IF(H3="X",1,(1-O3))</f>
        <v>0.22222222222222224</v>
      </c>
      <c r="R3" s="5"/>
      <c r="S3" t="s">
        <v>15</v>
      </c>
      <c r="T3">
        <v>4</v>
      </c>
    </row>
    <row r="4" spans="2:21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>IF(J4="X",1,($T$3/6))</f>
        <v>0.66666666666666663</v>
      </c>
      <c r="N4" s="3">
        <f>D4/6</f>
        <v>0.5</v>
      </c>
      <c r="O4" s="3">
        <f>IF($U$5 &gt; 0,  IF(H4="X",0,  IF(I4="X", ($U$5-P4)/6,$U$5/6)      ),         0)</f>
        <v>0.33333333333333331</v>
      </c>
      <c r="P4" s="6">
        <f>C4*M4</f>
        <v>1.3333333333333333</v>
      </c>
      <c r="Q4" s="6">
        <f>P4*N4*IF(H4="X",1,(1-O4))</f>
        <v>0.44444444444444448</v>
      </c>
      <c r="R4" s="5"/>
      <c r="S4" t="s">
        <v>16</v>
      </c>
      <c r="T4">
        <v>4</v>
      </c>
      <c r="U4">
        <v>3</v>
      </c>
    </row>
    <row r="5" spans="2:21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>IF(J5="X",1,($T$3/6))</f>
        <v>0.66666666666666663</v>
      </c>
      <c r="N5" s="3">
        <f>D5/6</f>
        <v>0.66666666666666663</v>
      </c>
      <c r="O5" s="3">
        <f>IF($U$5 &gt; 0,  IF(H5="X",0,  IF(I5="X", ($U$5-P5)/6,$U$5/6)      ),         0)</f>
        <v>0.33333333333333331</v>
      </c>
      <c r="P5" s="6">
        <f>C5*M5</f>
        <v>0.66666666666666663</v>
      </c>
      <c r="Q5" s="6">
        <f>P5*N5*IF(H5="X",1,(1-O5))</f>
        <v>0.29629629629629634</v>
      </c>
      <c r="S5" t="s">
        <v>31</v>
      </c>
      <c r="U5">
        <v>2</v>
      </c>
    </row>
    <row r="6" spans="2:21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>IF(J6="X",1,($T$3/6))</f>
        <v>0.66666666666666663</v>
      </c>
      <c r="N6" s="3">
        <f>D6/6</f>
        <v>0.5</v>
      </c>
      <c r="O6" s="3">
        <f>IF($U$5 &gt; 0,  IF(H6="X",0,  IF(I6="X", ($U$5-P6)/6,$U$5/6)      ),         0)</f>
        <v>0</v>
      </c>
      <c r="P6" s="6">
        <f>C6*M6</f>
        <v>0.66666666666666663</v>
      </c>
      <c r="Q6" s="6">
        <f>P6*N6*IF(H6="X",1,(1-O6))</f>
        <v>0.33333333333333331</v>
      </c>
    </row>
    <row r="7" spans="2:21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>IF(J7="X",1,($T$3/6))</f>
        <v>1</v>
      </c>
      <c r="N7" s="3">
        <f>D7/6</f>
        <v>0.5</v>
      </c>
      <c r="O7" s="3">
        <f>IF($U$5 &gt; 0,  IF(H7="X",0,  IF(I7="X", ($U$5-P7)/6,$U$5/6)      ),         0)</f>
        <v>0.33333333333333331</v>
      </c>
      <c r="P7" s="6">
        <f>C7*M7</f>
        <v>1</v>
      </c>
      <c r="Q7" s="6">
        <f>P7*N7*IF(H7="X",1,(1-O7))</f>
        <v>0.33333333333333337</v>
      </c>
    </row>
    <row r="8" spans="2:21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>IF(J8="X",1,($T$3/6))</f>
        <v>0.66666666666666663</v>
      </c>
      <c r="N8" s="3">
        <f>D8/6</f>
        <v>0.5</v>
      </c>
      <c r="O8" s="3">
        <f>IF($U$5 &gt; 0,  IF(H8="X",0,  IF(I8="X", ($U$5-P8)/6,$U$5/6)      ),         0)</f>
        <v>0.22222222222222224</v>
      </c>
      <c r="P8" s="6">
        <f>C8*M8</f>
        <v>0.66666666666666663</v>
      </c>
      <c r="Q8" s="6">
        <f>P8*N8*IF(H8="X",1,(1-O8))</f>
        <v>0.25925925925925924</v>
      </c>
    </row>
    <row r="9" spans="2:21" x14ac:dyDescent="0.25">
      <c r="M9" s="7"/>
      <c r="N9" s="3"/>
      <c r="O9" s="7"/>
      <c r="P9" s="8"/>
      <c r="Q9" s="8"/>
    </row>
    <row r="10" spans="2:21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>IF(J10="X",1,($T$3/6))</f>
        <v>0.66666666666666663</v>
      </c>
      <c r="N10" s="3">
        <f>D10/6</f>
        <v>0.5</v>
      </c>
      <c r="O10" s="7">
        <f>IF($U$5 &gt; 0,  IF(H10="X",0,  IF(I10="X", ($U$5-P10)/6,$U$5/6)      ),         0)</f>
        <v>0.33333333333333331</v>
      </c>
      <c r="P10" s="8">
        <f>C10*M10</f>
        <v>1.3333333333333333</v>
      </c>
      <c r="Q10" s="8">
        <f t="shared" ref="Q10:Q15" si="0">P10*N10*IF(H10="X",1,(1-O10))</f>
        <v>0.44444444444444448</v>
      </c>
    </row>
    <row r="11" spans="2:21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>IF(J11="X",1,($T$3/6))</f>
        <v>0.66666666666666663</v>
      </c>
      <c r="N11" s="3">
        <f>D11/6</f>
        <v>0.5</v>
      </c>
      <c r="O11" s="7">
        <f>IF($U$5 &gt; 0,  IF(H11="X",0,  IF(I11="X", ($U$5-P11)/6,$U$5/6)      ),         0)</f>
        <v>0.33333333333333331</v>
      </c>
      <c r="P11" s="8">
        <f>C11*M11</f>
        <v>2</v>
      </c>
      <c r="Q11" s="8">
        <f t="shared" si="0"/>
        <v>0.66666666666666674</v>
      </c>
    </row>
    <row r="12" spans="2:21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>IF(J12="X",1,($T$3/6))</f>
        <v>0.66666666666666663</v>
      </c>
      <c r="N12" s="3">
        <f>D12/6</f>
        <v>0.66666666666666663</v>
      </c>
      <c r="O12" s="7">
        <f>IF($U$5 &gt; 0,  IF(H12="X",0,  IF(I12="X", ($U$5-P12)/6,$U$5/6)      ),         0)</f>
        <v>0.33333333333333331</v>
      </c>
      <c r="P12" s="8">
        <f>C12*M12</f>
        <v>1.3333333333333333</v>
      </c>
      <c r="Q12" s="8">
        <f t="shared" si="0"/>
        <v>0.59259259259259267</v>
      </c>
    </row>
    <row r="13" spans="2:21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>IF(J13="X",1,($T$3/6))</f>
        <v>0.66666666666666663</v>
      </c>
      <c r="N13" s="3">
        <f>D13/6</f>
        <v>0.5</v>
      </c>
      <c r="O13" s="7">
        <f>IF($U$5 &gt; 0,  IF(H13="X",0,  IF(I13="X", ($U$5-P13)/6,$U$5/6)      ),         0)</f>
        <v>0</v>
      </c>
      <c r="P13" s="8">
        <f>C13*M13</f>
        <v>1.3333333333333333</v>
      </c>
      <c r="Q13" s="8">
        <f t="shared" si="0"/>
        <v>0.66666666666666663</v>
      </c>
    </row>
    <row r="14" spans="2:21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>IF(J14="X",1,($T$3/6))</f>
        <v>1</v>
      </c>
      <c r="N14" s="3">
        <f>D14/6</f>
        <v>0.66666666666666663</v>
      </c>
      <c r="O14" s="7">
        <f>IF($U$5 &gt; 0,  IF(H14="X",0,  IF(I14="X", ($U$5-P14)/6,$U$5/6)      ),         0)</f>
        <v>0.33333333333333331</v>
      </c>
      <c r="P14" s="8">
        <f>C14*M14</f>
        <v>1</v>
      </c>
      <c r="Q14" s="8">
        <f t="shared" si="0"/>
        <v>0.44444444444444448</v>
      </c>
    </row>
    <row r="15" spans="2:21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>IF(J15="X",1,($T$3/6))</f>
        <v>0.66666666666666663</v>
      </c>
      <c r="N15" s="3">
        <f>D15/6</f>
        <v>0.5</v>
      </c>
      <c r="O15" s="7">
        <f>IF($U$5 &gt; 0,  IF(H15="X",0,  IF(I15="X", ($U$5-P15)/6,$U$5/6)      ),         0)</f>
        <v>0.11111111111111112</v>
      </c>
      <c r="P15" s="8">
        <f>C15*M15</f>
        <v>1.3333333333333333</v>
      </c>
      <c r="Q15" s="8">
        <f t="shared" si="0"/>
        <v>0.59259259259259256</v>
      </c>
    </row>
    <row r="16" spans="2:21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>IF(J16="X",1,($T$3/6))</f>
        <v>0.66666666666666663</v>
      </c>
      <c r="N16" s="3">
        <f>D16/6</f>
        <v>0.5</v>
      </c>
      <c r="O16" s="7">
        <f>IF($U$5 &gt; 0,  IF(H16="X",0,  IF(I16="X", ($U$5-P16)/6,$U$5/6)      ),         0)</f>
        <v>0.33333333333333331</v>
      </c>
      <c r="P16" s="8">
        <f>C16*M16</f>
        <v>1.3333333333333333</v>
      </c>
      <c r="Q16" s="8">
        <f>P16*N16*IF(H16="X",1,(1-O16))</f>
        <v>0.44444444444444448</v>
      </c>
    </row>
    <row r="17" spans="2:17" x14ac:dyDescent="0.25">
      <c r="B17" t="s">
        <v>60</v>
      </c>
      <c r="C17" s="1">
        <v>1</v>
      </c>
      <c r="D17" s="1">
        <v>3</v>
      </c>
      <c r="E17" t="s">
        <v>4</v>
      </c>
      <c r="F17" t="s">
        <v>36</v>
      </c>
      <c r="J17" t="s">
        <v>32</v>
      </c>
      <c r="M17" s="7">
        <f>IF(J17="X",1,($T$3/6))</f>
        <v>1</v>
      </c>
      <c r="N17" s="3">
        <f>D17/6</f>
        <v>0.5</v>
      </c>
      <c r="O17" s="7">
        <f>IF($U$5 &gt; 0,  IF(H17="X",0,  IF(I17="X", ($U$5-P17)/6,$U$5/6)      ),         0)</f>
        <v>0.33333333333333331</v>
      </c>
      <c r="P17" s="8">
        <f>C17*M17</f>
        <v>1</v>
      </c>
      <c r="Q17" s="8">
        <f>P17*N17*IF(H17="X",1,(1-O17))</f>
        <v>0.33333333333333337</v>
      </c>
    </row>
    <row r="18" spans="2:17" x14ac:dyDescent="0.25">
      <c r="M18" s="7"/>
      <c r="N18" s="3"/>
      <c r="O18" s="7"/>
      <c r="P18" s="8"/>
      <c r="Q18" s="8"/>
    </row>
    <row r="19" spans="2:17" x14ac:dyDescent="0.25">
      <c r="B19" t="s">
        <v>54</v>
      </c>
      <c r="C19" s="1">
        <v>3</v>
      </c>
      <c r="D19" s="1">
        <v>4</v>
      </c>
      <c r="E19" t="s">
        <v>4</v>
      </c>
      <c r="F19" t="s">
        <v>44</v>
      </c>
      <c r="G19" t="s">
        <v>53</v>
      </c>
      <c r="M19" s="7">
        <f t="shared" ref="M19:M22" si="1">IF(J19="X",1,($T$3/6))</f>
        <v>0.66666666666666663</v>
      </c>
      <c r="N19" s="3">
        <f t="shared" ref="N19:N22" si="2">D19/6</f>
        <v>0.66666666666666663</v>
      </c>
      <c r="O19" s="7">
        <f t="shared" ref="O19:O22" si="3">IF($U$5 &gt; 0,  IF(H19="X",0,  IF(I19="X", ($U$5-P19)/6,$U$5/6)      ),         0)</f>
        <v>0.33333333333333331</v>
      </c>
      <c r="P19" s="8">
        <f t="shared" ref="P19:P22" si="4">C19*M19</f>
        <v>2</v>
      </c>
      <c r="Q19" s="8">
        <f t="shared" ref="Q19:Q22" si="5">P19*N19*IF(H19="X",1,(1-O19))</f>
        <v>0.88888888888888895</v>
      </c>
    </row>
    <row r="20" spans="2:17" x14ac:dyDescent="0.25">
      <c r="B20" t="s">
        <v>55</v>
      </c>
      <c r="C20" s="1">
        <v>2</v>
      </c>
      <c r="D20" s="1">
        <v>5</v>
      </c>
      <c r="E20" t="s">
        <v>43</v>
      </c>
      <c r="F20" t="s">
        <v>45</v>
      </c>
      <c r="M20" s="7">
        <f t="shared" si="1"/>
        <v>0.66666666666666663</v>
      </c>
      <c r="N20" s="3">
        <f t="shared" si="2"/>
        <v>0.83333333333333337</v>
      </c>
      <c r="O20" s="7">
        <f t="shared" si="3"/>
        <v>0.33333333333333331</v>
      </c>
      <c r="P20" s="8">
        <f t="shared" si="4"/>
        <v>1.3333333333333333</v>
      </c>
      <c r="Q20" s="8">
        <f t="shared" si="5"/>
        <v>0.74074074074074081</v>
      </c>
    </row>
    <row r="21" spans="2:17" x14ac:dyDescent="0.25">
      <c r="B21" t="s">
        <v>57</v>
      </c>
      <c r="C21" s="1">
        <v>1</v>
      </c>
      <c r="D21" s="1">
        <v>4</v>
      </c>
      <c r="E21" t="s">
        <v>43</v>
      </c>
      <c r="F21" t="s">
        <v>36</v>
      </c>
      <c r="J21" t="s">
        <v>32</v>
      </c>
      <c r="M21" s="7">
        <f>IF(J21="X",1,($T$3/6))</f>
        <v>1</v>
      </c>
      <c r="N21" s="3">
        <f>D21/6</f>
        <v>0.66666666666666663</v>
      </c>
      <c r="O21" s="7">
        <f>IF($U$5 &gt; 0,  IF(H21="X",0,  IF(I21="X", ($U$5-P21)/6,$U$5/6)      ),         0)</f>
        <v>0.33333333333333331</v>
      </c>
      <c r="P21" s="8">
        <f>C21*M21</f>
        <v>1</v>
      </c>
      <c r="Q21" s="8">
        <f>P21*N21*IF(H21="X",1,(1-O21))</f>
        <v>0.44444444444444448</v>
      </c>
    </row>
    <row r="22" spans="2:17" x14ac:dyDescent="0.25">
      <c r="B22" t="s">
        <v>56</v>
      </c>
      <c r="C22" s="1">
        <v>1</v>
      </c>
      <c r="D22" s="1">
        <v>4</v>
      </c>
      <c r="E22" t="s">
        <v>4</v>
      </c>
      <c r="F22" t="s">
        <v>36</v>
      </c>
      <c r="J22" t="s">
        <v>32</v>
      </c>
      <c r="M22" s="7">
        <f t="shared" si="1"/>
        <v>1</v>
      </c>
      <c r="N22" s="3">
        <f t="shared" si="2"/>
        <v>0.66666666666666663</v>
      </c>
      <c r="O22" s="7">
        <f t="shared" si="3"/>
        <v>0.33333333333333331</v>
      </c>
      <c r="P22" s="8">
        <f t="shared" si="4"/>
        <v>1</v>
      </c>
      <c r="Q22" s="8">
        <f t="shared" si="5"/>
        <v>0.44444444444444448</v>
      </c>
    </row>
    <row r="23" spans="2:17" x14ac:dyDescent="0.25">
      <c r="M23" s="7"/>
      <c r="N23" s="3"/>
      <c r="O23" s="7"/>
      <c r="P23" s="8"/>
      <c r="Q23" s="8"/>
    </row>
    <row r="26" spans="2:17" x14ac:dyDescent="0.25">
      <c r="L26"/>
      <c r="M26" s="3"/>
      <c r="N26" s="3"/>
      <c r="O26" s="3"/>
      <c r="P26" s="6"/>
      <c r="Q26" s="6"/>
    </row>
    <row r="27" spans="2:17" x14ac:dyDescent="0.25">
      <c r="L27"/>
      <c r="M27" s="3"/>
      <c r="N27" s="3"/>
      <c r="O27" s="3"/>
      <c r="P27" s="6"/>
      <c r="Q27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Melee Weapons P</vt:lpstr>
      <vt:lpstr>Ranged Weapons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2016-08-23T13:45:04Z</dcterms:modified>
</cp:coreProperties>
</file>