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64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J53" i="1"/>
  <c r="K53" i="1"/>
  <c r="L53" i="1"/>
  <c r="J52" i="1"/>
  <c r="K52" i="1"/>
  <c r="L52" i="1"/>
  <c r="J51" i="1"/>
  <c r="K51" i="1"/>
  <c r="L51" i="1"/>
  <c r="M51" i="1"/>
  <c r="J50" i="1"/>
  <c r="K50" i="1"/>
  <c r="L50" i="1"/>
  <c r="M50" i="1"/>
  <c r="AD50" i="1"/>
  <c r="AD51" i="1"/>
  <c r="O54" i="1"/>
  <c r="P54" i="1"/>
  <c r="O53" i="1"/>
  <c r="P53" i="1"/>
  <c r="N53" i="1"/>
  <c r="O52" i="1"/>
  <c r="P52" i="1"/>
  <c r="N52" i="1"/>
  <c r="O50" i="1"/>
  <c r="P50" i="1"/>
  <c r="K49" i="1"/>
  <c r="L49" i="1"/>
  <c r="M49" i="1"/>
  <c r="N49" i="1"/>
  <c r="O49" i="1"/>
  <c r="P49" i="1"/>
  <c r="J49" i="1"/>
  <c r="O51" i="1"/>
  <c r="P51" i="1"/>
  <c r="N51" i="1"/>
  <c r="N50" i="1"/>
  <c r="BI3" i="1"/>
  <c r="BL3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AD49" i="1"/>
  <c r="S64" i="1" l="1" a="1"/>
  <c r="S64" i="1" s="1"/>
  <c r="O64" i="1" a="1"/>
  <c r="O64" i="1" s="1"/>
  <c r="H64" i="1" a="1"/>
  <c r="H64" i="1" s="1"/>
  <c r="BI4" i="1"/>
  <c r="BL5" i="1" s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N54" i="1"/>
  <c r="K64" i="1" l="1" a="1"/>
  <c r="K64" i="1" s="1"/>
  <c r="BL7" i="1"/>
  <c r="BL4" i="1"/>
  <c r="I84" i="1"/>
  <c r="I66" i="1"/>
  <c r="I70" i="1"/>
  <c r="I74" i="1"/>
  <c r="I78" i="1"/>
  <c r="I64" i="1"/>
  <c r="I69" i="1"/>
  <c r="I77" i="1"/>
  <c r="I83" i="1"/>
  <c r="I67" i="1"/>
  <c r="I71" i="1"/>
  <c r="I75" i="1"/>
  <c r="I79" i="1"/>
  <c r="I82" i="1"/>
  <c r="I68" i="1"/>
  <c r="I72" i="1"/>
  <c r="I76" i="1"/>
  <c r="I80" i="1"/>
  <c r="I65" i="1"/>
  <c r="I73" i="1"/>
  <c r="I81" i="1"/>
  <c r="M103" i="1"/>
  <c r="M104" i="1" s="1"/>
  <c r="BL6" i="1" l="1"/>
  <c r="L64" i="1" a="1"/>
  <c r="L64" i="1" s="1"/>
  <c r="AD54" i="1"/>
  <c r="AD53" i="1"/>
  <c r="AD55" i="1"/>
  <c r="AD52" i="1"/>
  <c r="S72" i="1"/>
  <c r="S71" i="1"/>
  <c r="S70" i="1"/>
  <c r="S69" i="1"/>
  <c r="S68" i="1"/>
  <c r="S67" i="1"/>
  <c r="S66" i="1"/>
  <c r="S65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<sst xmlns="http://schemas.openxmlformats.org/spreadsheetml/2006/main" count="310" uniqueCount="257">
  <si>
    <t>Number</t>
  </si>
  <si>
    <t>Name</t>
  </si>
  <si>
    <t>N</t>
  </si>
  <si>
    <t>Frequency of Aquistion</t>
  </si>
  <si>
    <t>Database</t>
  </si>
  <si>
    <t>kaggle</t>
  </si>
  <si>
    <t>EEG data for Mental Attention State Detection</t>
  </si>
  <si>
    <t>Link</t>
  </si>
  <si>
    <t>https://www.kaggle.com/inancigdem/eeg-data-for-mental-attention-state-detection?</t>
  </si>
  <si>
    <t>Paper Link</t>
  </si>
  <si>
    <t>Focused</t>
  </si>
  <si>
    <t>Sleeping</t>
  </si>
  <si>
    <t>https://www.sciencedirect.com/science/article/pii/S0957417419303926?casa_token=4SzFtu5C_UsAAAAA:qHv_UicmOgqvW1LEpkY1Shz_ga5GuT2eaDuzIX1oewlUcoDU31yD3OTOpo1eCsexNm694wd9awE</t>
  </si>
  <si>
    <t>Electrode Type</t>
  </si>
  <si>
    <t>Electrode Number</t>
  </si>
  <si>
    <t>wet electrode</t>
  </si>
  <si>
    <t>Eletrode Placement</t>
  </si>
  <si>
    <t>F3-Fz-F4-C3-Cz-C4-T3-T4-T5-T6-Pz</t>
  </si>
  <si>
    <t>Reference</t>
  </si>
  <si>
    <t>T3 T4 T5 T6</t>
  </si>
  <si>
    <t>https://www.kaggle.com/birdy654/eeg-mental-state-v2</t>
  </si>
  <si>
    <t>EEG mental state classification V2</t>
  </si>
  <si>
    <t>Dry Electrode</t>
  </si>
  <si>
    <t>TP9, AF7, AF8 and TP10</t>
  </si>
  <si>
    <t>Unfocused/ Relaxed</t>
  </si>
  <si>
    <t>Neutral</t>
  </si>
  <si>
    <t>http://doc.ml.tu-berlin.de/bbci/BNCIHorizon2020-Covert/BNCI_CovertShiftOfAttention.pdf</t>
  </si>
  <si>
    <t>Covert Shifts in Attention</t>
  </si>
  <si>
    <t>Covert Attention</t>
  </si>
  <si>
    <t>Overt Attention</t>
  </si>
  <si>
    <t>https://lampx.tugraz.at/~bci/database/013-2015/description.pdf</t>
  </si>
  <si>
    <t>Monitoring	Error-related	potentials</t>
  </si>
  <si>
    <t>Biosemi ActiveTwo</t>
  </si>
  <si>
    <t>Errors</t>
  </si>
  <si>
    <t>https://lampx.tugraz.at/~bci/database/002-2016/description.txt</t>
  </si>
  <si>
    <t>Nose</t>
  </si>
  <si>
    <t>Ag/AgCl electrodes</t>
  </si>
  <si>
    <t>Driving</t>
  </si>
  <si>
    <t>Auditory-Visual Shift Study</t>
  </si>
  <si>
    <t>https://headit.ucsd.edu/studies/8d6dbb78-a236-11e2-b5e7-0050563f2612</t>
  </si>
  <si>
    <t>Head IT</t>
  </si>
  <si>
    <t>Auditory Focus</t>
  </si>
  <si>
    <t>Auditory Oddball</t>
  </si>
  <si>
    <t>https://headit.ucsd.edu/studies/9d557882-a236-11e2-9420-0050563f2612</t>
  </si>
  <si>
    <t>https://headit.ucsd.edu/attachments/c4deaed8-ad20-11e2-bdbb-0050563f2612/download</t>
  </si>
  <si>
    <t>Reward Two Back Study</t>
  </si>
  <si>
    <t>Oddball</t>
  </si>
  <si>
    <t>https://headit.ucsd.edu/studies/ba6d6d12-a236-11e2-9420-0050563f2612</t>
  </si>
  <si>
    <t>https://headit.ucsd.edu/attachments/f37c1d58-ad1f-11e2-bdbb-0050563f2612/download</t>
  </si>
  <si>
    <t>https://headit.ucsd.edu/studies/e5e644be-a236-11e2-b5e7-0050563f2612</t>
  </si>
  <si>
    <t>https://headit.ucsd.edu/attachments/290ce01a-ad20-11e2-bdbb-0050563f2612/download</t>
  </si>
  <si>
    <t>Sternberg Working Memory</t>
  </si>
  <si>
    <t>pBCi Mentioned</t>
  </si>
  <si>
    <t>Sternberg Task</t>
  </si>
  <si>
    <t>FigShare</t>
  </si>
  <si>
    <t>https://figshare.com/articles/Multi-channel_EEG_recordings_during_a_sustained-attention_driving_task/6427334/5</t>
  </si>
  <si>
    <t>Multi-channel EEG recordings during a sustained-attention driving task (raw dataset)</t>
  </si>
  <si>
    <t>Ag/AgCl </t>
  </si>
  <si>
    <t>lateral mastoids</t>
  </si>
  <si>
    <t>Sustained Attention</t>
  </si>
  <si>
    <t>PhysioNet</t>
  </si>
  <si>
    <t>https://www.physionet.org/content/eegmat/1.0.0/</t>
  </si>
  <si>
    <t>EEG During Mental Arithmetic Tasks</t>
  </si>
  <si>
    <t>https://www.mdpi.com/2306-5729/4/1/14/htm</t>
  </si>
  <si>
    <t>Fp1, Fp2), frontal (F3, F4, Fz, F7, F8), central (C3, C4, Cz) parietal (P3, P4, Pz), occipital (O1, O2), and temporal (T3, T4, T5, T6)+T13+T131+R13</t>
  </si>
  <si>
    <t>Interconnected Ear Reference</t>
  </si>
  <si>
    <t>Mental Workloaf</t>
  </si>
  <si>
    <t>NITRC</t>
  </si>
  <si>
    <t>https://www.nitrc.org/projects/eegdataanimal</t>
  </si>
  <si>
    <t>CZ</t>
  </si>
  <si>
    <t>Go-NoGo Categorization</t>
  </si>
  <si>
    <t>GoNogo-Recognition</t>
  </si>
  <si>
    <t>EEG human categorization data</t>
  </si>
  <si>
    <t>TU</t>
  </si>
  <si>
    <t>https://depositonce.tu-berlin.de//handle/11303/6271.2</t>
  </si>
  <si>
    <t>Simultaneous Acquisition of EEG and NIRS during Cognitive Tasks for an Open Access Dataset</t>
  </si>
  <si>
    <t>N Back Test</t>
  </si>
  <si>
    <t>active electrodes</t>
  </si>
  <si>
    <t>Fp1, Fp2, AFF5h, AFF6h, AFz, F1, F2, FC1, FC2, FC5, FC6, Cz, C3, C4, T7, T8, CP1, CP2, CP5, CP6, Pz, P3, P4, P7, P8, POz, O1, O2</t>
  </si>
  <si>
    <t>TP9</t>
  </si>
  <si>
    <t>Word Generation</t>
  </si>
  <si>
    <t>https://depositonce.tu-berlin.de/bitstream/11303/6271.2/125/Dataset%20description_MATLAB.pdf</t>
  </si>
  <si>
    <t>OSFHOME</t>
  </si>
  <si>
    <t>https://osf.io/bwzfj/</t>
  </si>
  <si>
    <t>https://awhvogellab.com/files/pdfs/foster_2016_topography.pdf</t>
  </si>
  <si>
    <t>The topography of alpha-band activity tracks the content of spatial working memory</t>
  </si>
  <si>
    <t xml:space="preserve">tin </t>
  </si>
  <si>
    <t>F3, FZ, F4, T3, C3, CZ, C4, T4, P3, PZ, P4, T5, T6, O1, and O2, along with five nonstandard sites: OL midway between T5 and O1, OR midway between T6 and O2, PO3 midway between P3 and OL, PO4 midway between P4 and OR, and POz midway between PO3 and PO4</t>
  </si>
  <si>
    <t>EOG</t>
  </si>
  <si>
    <t>Contralateral delay activity tracks fluctuations in working memory performance</t>
  </si>
  <si>
    <t>https://osf.io/8xuk3/</t>
  </si>
  <si>
    <t>https://kcsadam.files.wordpress.com/2018/01/uncorrectedproofs_jocn_a_01233-adam_proof1.pdf</t>
  </si>
  <si>
    <t>F3, Fz, F4, T3, C3, Cz, C4, T4, P3, Pz, P4, T5, O1, and O2 along with five nonstandard sites: OL midway between T5 and O1, OR midway between T6 and O2, PO3 midway between P3 and OL, PO4 midway between P4 and OR, and POz midway between PO3 and PO4</t>
  </si>
  <si>
    <t>referenced offline</t>
  </si>
  <si>
    <t>Working Memory</t>
  </si>
  <si>
    <t>http://eeg_rsvp.projects.nitrc.org/description/Experiment_X6_Speed_Control/study_description.xml</t>
  </si>
  <si>
    <t>http://sccn.ucsd.edu/~jung/pdf/EURASIP2005.pdf</t>
  </si>
  <si>
    <t>Experiment X6 Speed Control - ESS Level 1</t>
  </si>
  <si>
    <t>Masteroid</t>
  </si>
  <si>
    <t>http://eeg_rsvp.projects.nitrc.org/description/Experiment_XB_%20Baseline_Driving/study_description.xml</t>
  </si>
  <si>
    <t>Experiment XB Baseline Driving - ESS Level 1</t>
  </si>
  <si>
    <t>Ag/AgCl</t>
  </si>
  <si>
    <t>https://sccn.ucsd.edu/~jung/pdf/EURASIP2005.pdf</t>
  </si>
  <si>
    <t>Open Neuro</t>
  </si>
  <si>
    <t>https://openneuro.org/datasets/ds003061/versions/1.0.1</t>
  </si>
  <si>
    <t>EEG data from an auditory oddball task</t>
  </si>
  <si>
    <t>https://openneuro.org/datasets/ds002034/versions/1.0.1</t>
  </si>
  <si>
    <t>https://link-springer-com.ezproxy.ub.unimaas.nl/article/10.1007/s10548-019-00725-9</t>
  </si>
  <si>
    <t>Real-time EEG Feedback on Alpha Power Lateralization Leads to Behavioral Improvements in a Covert Attention Task</t>
  </si>
  <si>
    <t>linked ears</t>
  </si>
  <si>
    <t>Assesment of the visual stimuli properties in P300 paradigm</t>
  </si>
  <si>
    <t>https://openneuro.org/datasets/ds003190/versions/1.0.1</t>
  </si>
  <si>
    <t>Fz, Cz, P3, Pz,P4, PO7, PO8 and Oz,</t>
  </si>
  <si>
    <t>right mastoid (M2)</t>
  </si>
  <si>
    <t>A dataset recorded during development of an affective brain-computer music interface: testing session</t>
  </si>
  <si>
    <t>https://openneuro.org/datasets/ds002723/versions/1.1.0</t>
  </si>
  <si>
    <t>https://iopscience-iop-org.ezproxy.ub.unimaas.nl/article/10.1088/1741-2560/13/4/046022?pageTitle=IOPscience</t>
  </si>
  <si>
    <t xml:space="preserve"> passive Ag/AgC</t>
  </si>
  <si>
    <t>FCz</t>
  </si>
  <si>
    <t>Evidence Accumulation in Value-Based decisions</t>
  </si>
  <si>
    <t>https://openneuro.org/datasets/ds002734/versions/1.0.2</t>
  </si>
  <si>
    <t>Decision Making</t>
  </si>
  <si>
    <t>Auditory and Visual Oddball EEG-fMRI</t>
  </si>
  <si>
    <t>https://openneuro.org/datasets/ds000116/versions/00003</t>
  </si>
  <si>
    <t>bipolar electrode pairs and twisted leads</t>
  </si>
  <si>
    <t>Visual Oddball</t>
  </si>
  <si>
    <t>SUM</t>
  </si>
  <si>
    <t>MIN</t>
  </si>
  <si>
    <t>MAX</t>
  </si>
  <si>
    <t xml:space="preserve"> </t>
  </si>
  <si>
    <t>Date Study Publication</t>
  </si>
  <si>
    <t>Date Data Made Available</t>
  </si>
  <si>
    <t>BNCI Horizon</t>
  </si>
  <si>
    <t>http://bnci-horizon-2020.eu/database/data-sets</t>
  </si>
  <si>
    <t>Emergency braking during simulated driving </t>
  </si>
  <si>
    <t>MOABB</t>
  </si>
  <si>
    <t>http://moabb.neurotechx.com/docs/generated/moabb.datasets.Shin2017A.html#moabb.datasets.Shin2017A</t>
  </si>
  <si>
    <t>Motor Imagey Dataset</t>
  </si>
  <si>
    <t>active electrodes </t>
  </si>
  <si>
    <t>AFp1, AFp2, AFF1h, AFF2h, AFF5h, AFF6h, F3, F4, F7, F8, FCC3h, FCC4h, FCC5h, FCC6h, T7, T8, Cz, CCP3h, CCP4h, CCP5h, CCP6h, Pz, P3, P4, P7, P8, PPO1h, PPO2h, POO1, POO2 </t>
  </si>
  <si>
    <t>Matoid Reference</t>
  </si>
  <si>
    <t>fNIRS</t>
  </si>
  <si>
    <t>Mental Arithmetic</t>
  </si>
  <si>
    <t>Motor Imagery</t>
  </si>
  <si>
    <t>Zenodo</t>
  </si>
  <si>
    <t>SEED</t>
  </si>
  <si>
    <t>http://bcmi.sjtu.edu.cn/~seed/seed-iv.html</t>
  </si>
  <si>
    <t>https://ieeexplore.ieee.org/document/7104132</t>
  </si>
  <si>
    <t>Emotional State</t>
  </si>
  <si>
    <t>Eye Tracking</t>
  </si>
  <si>
    <t>http://bcmi.sjtu.edu.cn/~seed/seed.html</t>
  </si>
  <si>
    <t>https://ieeexplore.ieee.org/abstract/document/8283814/</t>
  </si>
  <si>
    <t>SEED IV</t>
  </si>
  <si>
    <t>http://bcmi.sjtu.edu.cn/~seed/seed-vig.html</t>
  </si>
  <si>
    <t>http://iopscience.iop.org/article/10.1088/1741-2552/aa5a98/meta</t>
  </si>
  <si>
    <t>SEED VIG</t>
  </si>
  <si>
    <t>https://zenodo.org/record/580200#.X4_k-i8RpQI</t>
  </si>
  <si>
    <t>F3 Fz F4 C4 Cz C3 P3 Pz P4 VEOGu VEOGo HEOGre HEOGli FCz Mastre</t>
  </si>
  <si>
    <t>Dataset: Brain negativity as an indicator of predictive error processing: The contribution of visual action effect monitoring</t>
  </si>
  <si>
    <t>Ag-AgCl active</t>
  </si>
  <si>
    <t>eft mastoid</t>
  </si>
  <si>
    <t>https://journals.physiology.org/doi/full/10.1152/jn.00036.2017</t>
  </si>
  <si>
    <t>http://moabb.neurotechx.com/docs/generated/moabb.datasets.BNCI2014001.html</t>
  </si>
  <si>
    <t>https://www.frontiersin.org/articles/10.3389/fnins.2012.00055/full</t>
  </si>
  <si>
    <t>Motor Imagery dataset.</t>
  </si>
  <si>
    <t>https://lampx.tugraz.at/~bci/database/002-2014/description.pdf</t>
  </si>
  <si>
    <t xml:space="preserve">Motor Imagery Brain-Computer Interfaces: </t>
  </si>
  <si>
    <t xml:space="preserve">left mastoid </t>
  </si>
  <si>
    <t>http://www.bbci.de/competition/iii/desc_IIIa.pdf</t>
  </si>
  <si>
    <t>http://www.bbci.de/competition/iii/</t>
  </si>
  <si>
    <t>BBCI</t>
  </si>
  <si>
    <t>Motor Imagery 4 Class</t>
  </si>
  <si>
    <t>Figshare</t>
  </si>
  <si>
    <t>https://www.frontiersin.org/articles/10.3389/fnins.2018.00598/full</t>
  </si>
  <si>
    <t>EEG auditoryOddball Raw data</t>
  </si>
  <si>
    <t>Dataset: Neural correlates of error prediction in a complex motor task</t>
  </si>
  <si>
    <t>https://figshare.com/articles/dataset/Dataset_Neural_correlates_of_error_prediction_in_a_complex_motor_task/6428098</t>
  </si>
  <si>
    <t>https://figshare.com/articles/dataset/EEG_Auditory_Oddball_Raw_Data/5769141.  /.  https://figshare.com/articles/dataset/EEG_Auditory_Oddball_Preprocessed_Data/5812764</t>
  </si>
  <si>
    <t>https://figshare.com/articles/dataset/EEG_data_from_mental_concentration_task/12102189</t>
  </si>
  <si>
    <t>Mental Concentration</t>
  </si>
  <si>
    <t>https://figshare.com/articles/dataset/Multi-channel_EEG_recordings_during_a_sustained-attention_driving_task_preprocessed_dataset_/7666055</t>
  </si>
  <si>
    <t>Multi-channel EEG recordings during a sustained-attention driving task (pre-processed dataset)</t>
  </si>
  <si>
    <t>https://openneuro.org/datasets/ds002338/versions/2.0.1</t>
  </si>
  <si>
    <t>A multi-modal human neuroimaging dataset for data integration: simultaneous EEG and fMRI acquisition during a motor imagery neurofeedback task: XP2</t>
  </si>
  <si>
    <t>fmri Compatible</t>
  </si>
  <si>
    <t>FC refernce</t>
  </si>
  <si>
    <t>Standard Deviation</t>
  </si>
  <si>
    <t>Charts</t>
  </si>
  <si>
    <t>https://www.frontiersin.org/articles/10.3389/fnbeh.2015.00209/full</t>
  </si>
  <si>
    <t>https://zenodo.org/record/821567#.X5lmri9h1QI</t>
  </si>
  <si>
    <t>TP9 and TP10</t>
  </si>
  <si>
    <t>EEG data for driver fatigue detection</t>
  </si>
  <si>
    <t>https://figshare.com/articles/dataset/The_original_EEG_data_for_driver_fatigue_detection/5202739</t>
  </si>
  <si>
    <t>http://crcns.org/data-sets/pfc/pfc-5/about-pfc-5</t>
  </si>
  <si>
    <t>erforming a lateralized visuospatial working memory task</t>
  </si>
  <si>
    <t>Visual Spacial Attention</t>
  </si>
  <si>
    <t>http://crcns.org/files/data/pfc-5/crcns_pfc-5_data_description.pdf</t>
  </si>
  <si>
    <t>osFHOME</t>
  </si>
  <si>
    <t>https://ieee-dataport.org/open-access/stew-simultaneous-task-eeg-workload-dataset</t>
  </si>
  <si>
    <t>AF3, F7, F3, FC5, T7, P7, O1, O2, P8, T8, FC6, F4, F8, AF4,</t>
  </si>
  <si>
    <t>Emotive EPOC14</t>
  </si>
  <si>
    <t>https://openneuro.org/datasets/ds002739/versions/1.0.0</t>
  </si>
  <si>
    <t>Simultaneous EEG-fMRI - Confidence in perceptual decisions</t>
  </si>
  <si>
    <t>https://dataverse.harvard.edu/dataset.xhtml?persistentId=doi:10.7910/DVN/XHANW7</t>
  </si>
  <si>
    <t>EEG data of modified flanker and mental rotation task</t>
  </si>
  <si>
    <t>Flanker Task</t>
  </si>
  <si>
    <t>Mental Rotation</t>
  </si>
  <si>
    <t>FPz, FP1, FP2, AFz, AF7, AF3, AF4, AF8, Fz, F7, F3, F4, F8, FCz, FT7, FC5, FC3, FC1, FC2, FC4, FC6, FT8, T7, C5, C3, Cz, C1, C2, C4, C6, T8, TP7, TP8, CPz, CP5, CP3, CP1, CP2, CP4, CP6, Pz, P7, P3, P1, P2, P4, P8, POz, PO9, PO7, PO3, PO4, PO8, PO10, Oz, O1, O2, M1, M2</t>
  </si>
  <si>
    <t>https://onlinelibrary.wiley.com/doi/full/10.1002/hbm.20937</t>
  </si>
  <si>
    <t>Time Charts</t>
  </si>
  <si>
    <t>Frequency Charts</t>
  </si>
  <si>
    <t>Distribution of sample size</t>
  </si>
  <si>
    <t>Median</t>
  </si>
  <si>
    <t>Average</t>
  </si>
  <si>
    <t>SD</t>
  </si>
  <si>
    <t>MEDIAN</t>
  </si>
  <si>
    <t>Amount Published</t>
  </si>
  <si>
    <t xml:space="preserve">Averarge </t>
  </si>
  <si>
    <t>Tasks per dataset</t>
  </si>
  <si>
    <t>Datasets per task</t>
  </si>
  <si>
    <t>0-27</t>
  </si>
  <si>
    <t>28-37</t>
  </si>
  <si>
    <t>38-59</t>
  </si>
  <si>
    <t>60-69</t>
  </si>
  <si>
    <t>70-250</t>
  </si>
  <si>
    <t>251-259</t>
  </si>
  <si>
    <t>Electrode Distributions</t>
  </si>
  <si>
    <t>Motor Task+AY2:BC67</t>
  </si>
  <si>
    <t>Session</t>
  </si>
  <si>
    <t>sIMULTANEOUS TASK EEG WORKLOAD DATASET</t>
  </si>
  <si>
    <t>Preattentive Processing of Numerical Visual Information, </t>
  </si>
  <si>
    <t>IEEE</t>
  </si>
  <si>
    <t>https://ieee-dataport.org/documents/eeg-dataset-genuine-and-acted-emotional-expressions</t>
  </si>
  <si>
    <t>EEG DATASET FOR GENUINE AND ACTED EMOTIONAL EXPRESSIONS</t>
  </si>
  <si>
    <t>left and right mastoid</t>
  </si>
  <si>
    <t>https://ieeexplore.ieee.org/stamp/stamp.jsp?arnumber=9233330</t>
  </si>
  <si>
    <t>https://ieeexplore.ieee.org/stamp/stamp.jsp?tp=&amp;arnumber=8613780</t>
  </si>
  <si>
    <t>https://ieee-dataport.org/documents/segmented-eeg-data-12-subjects-during-left-and-right-bicep-flexion</t>
  </si>
  <si>
    <t>EGI Geodesics© Hydroce</t>
  </si>
  <si>
    <t>C1, C2, C3, C4, C5, C6, FC1, FC2, FC3, FC4, CP1, and CP2</t>
  </si>
  <si>
    <t>Movement</t>
  </si>
  <si>
    <t>https://ieee-dataport.org/open-access/error-related-potentials-primary-and-secondary-errp-and-p300-event-related-potentials-–</t>
  </si>
  <si>
    <t>ERROR-RELATED POTENTIALS (PRIMARY AND SECONDARY ERRP) AND P300 EVENT RELATED POTENTIALS – BCI-DOUBLE-ERRP-DATASET</t>
  </si>
  <si>
    <t>https://home.isr.uc.pt/~gpires/B-RELIABLE/papers/preprint_Double_ErrP_TNSRE_2018.pdf</t>
  </si>
  <si>
    <t xml:space="preserve">Fz, Cz, C3, C4, CPz, Pz, P3, P4, PO7, PO8, POz and O </t>
  </si>
  <si>
    <t xml:space="preserve">right ear lobe </t>
  </si>
  <si>
    <t>https://ieee-dataport.org/open-access/electroencephalogram-eeg-recordings-obtained-when-simultaneously-presenting-audio</t>
  </si>
  <si>
    <t>SIMULTANEOUSLY PRESENTING AUDIO STIMULATIONS</t>
  </si>
  <si>
    <t>Auditory Stimulation</t>
  </si>
  <si>
    <t>SEGMENTED EEG DATA FROM 12 SUBJECTS DURING LEFT AND RIGHT BICEP FLEXION</t>
  </si>
  <si>
    <r>
      <t>CP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CPZ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CP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3, </t>
    </r>
    <r>
      <rPr>
        <i/>
        <sz val="12"/>
        <color theme="1"/>
        <rFont val="Calibri"/>
        <family val="2"/>
        <scheme val="minor"/>
      </rPr>
      <t>POZ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4,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OZ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2 </t>
    </r>
    <r>
      <rPr>
        <i/>
        <sz val="12"/>
        <color theme="1"/>
        <rFont val="Calibri"/>
        <family val="2"/>
        <scheme val="minor"/>
      </rPr>
      <t>FT7, FT8, T7, T8, TP7, and TP8</t>
    </r>
  </si>
  <si>
    <t xml:space="preserve">Eletrode Placement Inferrable from </t>
  </si>
  <si>
    <t>Datasets Per Task</t>
  </si>
  <si>
    <t>Tasks Per Dataset</t>
  </si>
  <si>
    <t>fMRI</t>
  </si>
  <si>
    <t>no BCI mention</t>
  </si>
  <si>
    <t>BCI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</si>
</sst>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" fontId="0" fillId="0" borderId="0" xfId="0" applyNumberFormat="1" applyFont="1"/>
    <xf numFmtId="16" fontId="0" fillId="0" borderId="0" xfId="0" applyNumberFormat="1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377346206750867"/>
          <c:y val="3.1391588363729454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40372973495104E-2"/>
          <c:y val="0.19294890604381981"/>
          <c:w val="0.87049679041847072"/>
          <c:h val="0.66853052546758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Sheet1!$K$63</c:f>
              <c:strCache>
                <c:ptCount val="1"/>
                <c:pt idx="0">
                  <c:v>Tasks per dataset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Sheet1!$K$65:$K$76</c:f>
              <c:numCache>
                <c:formatCode>General</c:formatCode>
                <c:ptCount val="12"/>
                <c:pt idx="0">
                  <c:v>29</c:v>
                </c:pt>
                <c:pt idx="1">
                  <c:v>13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9-E34B-ACC9-60ABF4C1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47872"/>
        <c:axId val="160182784"/>
      </c:barChart>
      <c:catAx>
        <c:axId val="23284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0182784"/>
        <c:crosses val="autoZero"/>
        <c:auto val="1"/>
        <c:lblAlgn val="ctr"/>
        <c:lblOffset val="100"/>
        <c:noMultiLvlLbl val="1"/>
      </c:catAx>
      <c:valAx>
        <c:axId val="16018278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284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Datasets per task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Sheet1!$L$63</c:f>
              <c:strCache>
                <c:ptCount val="1"/>
                <c:pt idx="0">
                  <c:v>Datasets per 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Sheet1!$L$65:$L$74</c:f>
              <c:numCache>
                <c:formatCode>General</c:formatCode>
                <c:ptCount val="10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51-F74F-B0F7-4B2B54F0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726528"/>
        <c:axId val="234332736"/>
      </c:barChart>
      <c:catAx>
        <c:axId val="23272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4332736"/>
        <c:crosses val="autoZero"/>
        <c:auto val="1"/>
        <c:lblAlgn val="ctr"/>
        <c:lblOffset val="100"/>
        <c:noMultiLvlLbl val="0"/>
      </c:catAx>
      <c:valAx>
        <c:axId val="2343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272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GB"/>
              <a:t>Participant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Sheet1!$M$64:$M$103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</c:numCache>
            </c:numRef>
          </c:cat>
          <c:val>
            <c:numRef>
              <c:f>Sheet1!$O$64:$O$103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7B-BD44-A9D5-EA4CA219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0"/>
        <c:axId val="232727552"/>
        <c:axId val="234334464"/>
      </c:barChart>
      <c:catAx>
        <c:axId val="23272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4334464"/>
        <c:crosses val="autoZero"/>
        <c:auto val="1"/>
        <c:lblAlgn val="ctr"/>
        <c:lblOffset val="100"/>
        <c:noMultiLvlLbl val="0"/>
      </c:catAx>
      <c:valAx>
        <c:axId val="2343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272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GB"/>
              <a:t>Electrode Distributons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Sheet1!$R$66:$R$71</c:f>
              <c:strCache>
                <c:ptCount val="6"/>
                <c:pt idx="0">
                  <c:v>0-27</c:v>
                </c:pt>
                <c:pt idx="1">
                  <c:v>28-37</c:v>
                </c:pt>
                <c:pt idx="2">
                  <c:v>38-59</c:v>
                </c:pt>
                <c:pt idx="3">
                  <c:v>60-69</c:v>
                </c:pt>
                <c:pt idx="4">
                  <c:v>70-250</c:v>
                </c:pt>
                <c:pt idx="5">
                  <c:v>251-259</c:v>
                </c:pt>
              </c:strCache>
            </c:strRef>
          </c:cat>
          <c:val>
            <c:numRef>
              <c:f>Sheet1!$S$66:$S$71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3</c:v>
                </c:pt>
                <c:pt idx="3">
                  <c:v>13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A66-D448-9CDE-8459BD245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728064"/>
        <c:axId val="234336192"/>
      </c:barChart>
      <c:catAx>
        <c:axId val="23272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4336192"/>
        <c:crosses val="autoZero"/>
        <c:auto val="1"/>
        <c:lblAlgn val="ctr"/>
        <c:lblOffset val="100"/>
        <c:noMultiLvlLbl val="0"/>
      </c:catAx>
      <c:valAx>
        <c:axId val="2343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272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GB"/>
              <a:t>Growth and Total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added Datasets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Sheet1!$F$64:$F$84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Sheet1!$H$64:$H$84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729088"/>
        <c:axId val="234337920"/>
      </c:barChart>
      <c:lineChart>
        <c:grouping val="standard"/>
        <c:varyColors val="0"/>
        <c:ser>
          <c:idx val="1"/>
          <c:order val="1"/>
          <c:tx>
            <c:v>available Datasets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Sheet1!$I$64:$I$84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7</c:v>
                </c:pt>
                <c:pt idx="16">
                  <c:v>8</c:v>
                </c:pt>
                <c:pt idx="17">
                  <c:v>17</c:v>
                </c:pt>
                <c:pt idx="18">
                  <c:v>23</c:v>
                </c:pt>
                <c:pt idx="19">
                  <c:v>31</c:v>
                </c:pt>
                <c:pt idx="20">
                  <c:v>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729088"/>
        <c:axId val="234337920"/>
      </c:lineChart>
      <c:catAx>
        <c:axId val="2327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4337920"/>
        <c:crosses val="autoZero"/>
        <c:auto val="1"/>
        <c:lblAlgn val="ctr"/>
        <c:lblOffset val="100"/>
        <c:noMultiLvlLbl val="0"/>
      </c:catAx>
      <c:valAx>
        <c:axId val="2343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3272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750666</xdr:colOff>
      <xdr:row>67</xdr:row>
      <xdr:rowOff>0</xdr:rowOff>
    </xdr:from>
    <xdr:to>
      <xdr:col>39</xdr:col>
      <xdr:colOff>235185</xdr:colOff>
      <xdr:row>81</xdr:row>
      <xdr:rowOff>93523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4FB43951-BD10-C54F-AE5E-65E9F9DE2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72536</xdr:colOff>
      <xdr:row>67</xdr:row>
      <xdr:rowOff>0</xdr:rowOff>
    </xdr:from>
    <xdr:to>
      <xdr:col>32</xdr:col>
      <xdr:colOff>426762</xdr:colOff>
      <xdr:row>80</xdr:row>
      <xdr:rowOff>130841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CC72C097-0C24-BD4F-88E0-83FC00F4E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740276</xdr:colOff>
      <xdr:row>84</xdr:row>
      <xdr:rowOff>5762</xdr:rowOff>
    </xdr:from>
    <xdr:to>
      <xdr:col>46</xdr:col>
      <xdr:colOff>135442</xdr:colOff>
      <xdr:row>92</xdr:row>
      <xdr:rowOff>13914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E51A2F82-B8EC-3547-BC43-AD8C4A24F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122297</xdr:colOff>
      <xdr:row>82</xdr:row>
      <xdr:rowOff>162750</xdr:rowOff>
    </xdr:from>
    <xdr:to>
      <xdr:col>32</xdr:col>
      <xdr:colOff>479778</xdr:colOff>
      <xdr:row>93</xdr:row>
      <xdr:rowOff>131703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xmlns="" id="{D157609B-2721-B244-96A0-9DFD701E4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171909</xdr:colOff>
      <xdr:row>83</xdr:row>
      <xdr:rowOff>137117</xdr:rowOff>
    </xdr:from>
    <xdr:to>
      <xdr:col>38</xdr:col>
      <xdr:colOff>526839</xdr:colOff>
      <xdr:row>91</xdr:row>
      <xdr:rowOff>395195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xmlns="" id="{5E12EB6F-75CB-1A46-AE93-A9EF77C19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trc.org/projects/eegdataanimal" TargetMode="External"/><Relationship Id="rId18" Type="http://schemas.openxmlformats.org/officeDocument/2006/relationships/hyperlink" Target="http://bnci-horizon-2020.eu/database/data-sets" TargetMode="External"/><Relationship Id="rId26" Type="http://schemas.openxmlformats.org/officeDocument/2006/relationships/hyperlink" Target="https://openneuro.org/datasets/ds002723/versions/1.1.0" TargetMode="External"/><Relationship Id="rId39" Type="http://schemas.openxmlformats.org/officeDocument/2006/relationships/hyperlink" Target="http://bnci-horizon-2020.eu/database/data-sets" TargetMode="External"/><Relationship Id="rId21" Type="http://schemas.openxmlformats.org/officeDocument/2006/relationships/hyperlink" Target="https://kcsadam.files.wordpress.com/2018/01/uncorrectedproofs_jocn_a_01233-adam_proof1.pdf" TargetMode="External"/><Relationship Id="rId34" Type="http://schemas.openxmlformats.org/officeDocument/2006/relationships/hyperlink" Target="https://figshare.com/articles/dataset/Multi-channel_EEG_recordings_during_a_sustained-attention_driving_task_preprocessed_dataset_/7666055" TargetMode="External"/><Relationship Id="rId42" Type="http://schemas.openxmlformats.org/officeDocument/2006/relationships/hyperlink" Target="https://sccn.ucsd.edu/~jung/pdf/EURASIP2005.pdf" TargetMode="External"/><Relationship Id="rId47" Type="http://schemas.openxmlformats.org/officeDocument/2006/relationships/hyperlink" Target="http://iopscience.iop.org/article/10.1088/1741-2552/aa5a98/meta" TargetMode="External"/><Relationship Id="rId50" Type="http://schemas.openxmlformats.org/officeDocument/2006/relationships/hyperlink" Target="https://www.frontiersin.org/articles/10.3389/fnbeh.2015.00209/full" TargetMode="External"/><Relationship Id="rId55" Type="http://schemas.openxmlformats.org/officeDocument/2006/relationships/hyperlink" Target="https://figshare.com/articles/dataset/The_original_EEG_data_for_driver_fatigue_detection/5202739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headit.ucsd.edu/studies/9d557882-a236-11e2-9420-0050563f2612" TargetMode="External"/><Relationship Id="rId2" Type="http://schemas.openxmlformats.org/officeDocument/2006/relationships/hyperlink" Target="https://www.kaggle.com/inancigdem/eeg-data-for-mental-attention-state-detection?" TargetMode="External"/><Relationship Id="rId16" Type="http://schemas.openxmlformats.org/officeDocument/2006/relationships/hyperlink" Target="https://osf.io/bwzfj/" TargetMode="External"/><Relationship Id="rId29" Type="http://schemas.openxmlformats.org/officeDocument/2006/relationships/hyperlink" Target="https://www.physionet.org/content/eegmat/1.0.0/" TargetMode="External"/><Relationship Id="rId11" Type="http://schemas.openxmlformats.org/officeDocument/2006/relationships/hyperlink" Target="https://figshare.com/articles/Multi-channel_EEG_recordings_during_a_sustained-attention_driving_task/6427334/5" TargetMode="External"/><Relationship Id="rId24" Type="http://schemas.openxmlformats.org/officeDocument/2006/relationships/hyperlink" Target="https://openneuro.org/datasets/ds002034/versions/1.0.1" TargetMode="External"/><Relationship Id="rId32" Type="http://schemas.openxmlformats.org/officeDocument/2006/relationships/hyperlink" Target="https://figshare.com/articles/dataset/Dataset_Neural_correlates_of_error_prediction_in_a_complex_motor_task/6428098" TargetMode="External"/><Relationship Id="rId37" Type="http://schemas.openxmlformats.org/officeDocument/2006/relationships/hyperlink" Target="http://www.bbci.de/competition/iii/" TargetMode="External"/><Relationship Id="rId40" Type="http://schemas.openxmlformats.org/officeDocument/2006/relationships/hyperlink" Target="https://headit.ucsd.edu/attachments/c4deaed8-ad20-11e2-bdbb-0050563f2612/download" TargetMode="External"/><Relationship Id="rId45" Type="http://schemas.openxmlformats.org/officeDocument/2006/relationships/hyperlink" Target="https://ieeexplore.ieee.org/document/7104132" TargetMode="External"/><Relationship Id="rId53" Type="http://schemas.openxmlformats.org/officeDocument/2006/relationships/hyperlink" Target="https://openneuro.org/datasets/ds002338/versions/2.0.1" TargetMode="External"/><Relationship Id="rId58" Type="http://schemas.openxmlformats.org/officeDocument/2006/relationships/hyperlink" Target="https://onlinelibrary.wiley.com/doi/full/10.1002/hbm.20937" TargetMode="External"/><Relationship Id="rId5" Type="http://schemas.openxmlformats.org/officeDocument/2006/relationships/hyperlink" Target="http://doc.ml.tu-berlin.de/bbci/BNCIHorizon2020-Covert/BNCI_CovertShiftOfAttention.pdf" TargetMode="External"/><Relationship Id="rId61" Type="http://schemas.openxmlformats.org/officeDocument/2006/relationships/hyperlink" Target="https://ieeexplore.ieee.org/stamp/stamp.jsp?tp=&amp;arnumber=8613780" TargetMode="External"/><Relationship Id="rId19" Type="http://schemas.openxmlformats.org/officeDocument/2006/relationships/hyperlink" Target="https://lampx.tugraz.at/~bci/database/002-2016/description.txt" TargetMode="External"/><Relationship Id="rId14" Type="http://schemas.openxmlformats.org/officeDocument/2006/relationships/hyperlink" Target="https://depositonce.tu-berlin.de/bitstream/11303/6271.2/125/Dataset%20description_MATLAB.pdf" TargetMode="External"/><Relationship Id="rId22" Type="http://schemas.openxmlformats.org/officeDocument/2006/relationships/hyperlink" Target="https://osf.io/8xuk3/" TargetMode="External"/><Relationship Id="rId27" Type="http://schemas.openxmlformats.org/officeDocument/2006/relationships/hyperlink" Target="https://openneuro.org/datasets/ds000116/versions/00003" TargetMode="External"/><Relationship Id="rId30" Type="http://schemas.openxmlformats.org/officeDocument/2006/relationships/hyperlink" Target="http://eeg_rsvp.projects.nitrc.org/description/Experiment_X6_Speed_Control/study_description.xml" TargetMode="External"/><Relationship Id="rId35" Type="http://schemas.openxmlformats.org/officeDocument/2006/relationships/hyperlink" Target="http://moabb.neurotechx.com/docs/generated/moabb.datasets.Shin2017A.html" TargetMode="External"/><Relationship Id="rId43" Type="http://schemas.openxmlformats.org/officeDocument/2006/relationships/hyperlink" Target="https://link-springer-com.ezproxy.ub.unimaas.nl/article/10.1007/s10548-019-00725-9" TargetMode="External"/><Relationship Id="rId48" Type="http://schemas.openxmlformats.org/officeDocument/2006/relationships/hyperlink" Target="https://journals.physiology.org/doi/full/10.1152/jn.00036.2017" TargetMode="External"/><Relationship Id="rId56" Type="http://schemas.openxmlformats.org/officeDocument/2006/relationships/hyperlink" Target="http://crcns.org/files/data/pfc-5/crcns_pfc-5_data_description.pdf" TargetMode="External"/><Relationship Id="rId8" Type="http://schemas.openxmlformats.org/officeDocument/2006/relationships/hyperlink" Target="https://headit.ucsd.edu/studies/8d6dbb78-a236-11e2-b5e7-0050563f2612" TargetMode="External"/><Relationship Id="rId51" Type="http://schemas.openxmlformats.org/officeDocument/2006/relationships/hyperlink" Target="http://moabb.neurotechx.com/docs/generated/moabb.datasets.BNCI2014001.html" TargetMode="External"/><Relationship Id="rId3" Type="http://schemas.openxmlformats.org/officeDocument/2006/relationships/hyperlink" Target="https://lampx.tugraz.at/~bci/database/013-2015/description.pdf" TargetMode="External"/><Relationship Id="rId12" Type="http://schemas.openxmlformats.org/officeDocument/2006/relationships/hyperlink" Target="https://www.mdpi.com/2306-5729/4/1/14/htm" TargetMode="External"/><Relationship Id="rId17" Type="http://schemas.openxmlformats.org/officeDocument/2006/relationships/hyperlink" Target="https://www.sciencedirect.com/science/article/pii/S0957417419303926?casa_token=4SzFtu5C_UsAAAAA:qHv_UicmOgqvW1LEpkY1Shz_ga5GuT2eaDuzIX1oewlUcoDU31yD3OTOpo1eCsexNm694wd9awE" TargetMode="External"/><Relationship Id="rId25" Type="http://schemas.openxmlformats.org/officeDocument/2006/relationships/hyperlink" Target="https://openneuro.org/datasets/ds003190/versions/1.0.1" TargetMode="External"/><Relationship Id="rId33" Type="http://schemas.openxmlformats.org/officeDocument/2006/relationships/hyperlink" Target="https://figshare.com/articles/dataset/EEG_data_from_mental_concentration_task/12102189" TargetMode="External"/><Relationship Id="rId38" Type="http://schemas.openxmlformats.org/officeDocument/2006/relationships/hyperlink" Target="https://openneuro.org/datasets/ds002739/versions/1.0.0" TargetMode="External"/><Relationship Id="rId46" Type="http://schemas.openxmlformats.org/officeDocument/2006/relationships/hyperlink" Target="https://ieeexplore.ieee.org/abstract/document/8283814/" TargetMode="External"/><Relationship Id="rId59" Type="http://schemas.openxmlformats.org/officeDocument/2006/relationships/hyperlink" Target="https://lampx.tugraz.at/~bci/database/002-2014/description.pdf" TargetMode="External"/><Relationship Id="rId20" Type="http://schemas.openxmlformats.org/officeDocument/2006/relationships/hyperlink" Target="https://headit.ucsd.edu/studies/ba6d6d12-a236-11e2-9420-0050563f2612" TargetMode="External"/><Relationship Id="rId41" Type="http://schemas.openxmlformats.org/officeDocument/2006/relationships/hyperlink" Target="https://awhvogellab.com/files/pdfs/foster_2016_topography.pdf" TargetMode="External"/><Relationship Id="rId54" Type="http://schemas.openxmlformats.org/officeDocument/2006/relationships/hyperlink" Target="https://zenodo.org/record/821567" TargetMode="External"/><Relationship Id="rId62" Type="http://schemas.openxmlformats.org/officeDocument/2006/relationships/hyperlink" Target="https://ieee-dataport.org/documents/segmented-eeg-data-12-subjects-during-left-and-right-bicep-flexion" TargetMode="External"/><Relationship Id="rId1" Type="http://schemas.openxmlformats.org/officeDocument/2006/relationships/hyperlink" Target="https://openneuro.org/datasets/ds002734/versions/1.0.2" TargetMode="External"/><Relationship Id="rId6" Type="http://schemas.openxmlformats.org/officeDocument/2006/relationships/hyperlink" Target="https://www.kaggle.com/birdy654/eeg-mental-state-v2" TargetMode="External"/><Relationship Id="rId15" Type="http://schemas.openxmlformats.org/officeDocument/2006/relationships/hyperlink" Target="https://depositonce.tu-berlin.de/handle/11303/6271.2" TargetMode="External"/><Relationship Id="rId23" Type="http://schemas.openxmlformats.org/officeDocument/2006/relationships/hyperlink" Target="https://openneuro.org/datasets/ds003061/versions/1.0.1" TargetMode="External"/><Relationship Id="rId28" Type="http://schemas.openxmlformats.org/officeDocument/2006/relationships/hyperlink" Target="https://www.frontiersin.org/articles/10.3389/fnins.2018.00598/full" TargetMode="External"/><Relationship Id="rId36" Type="http://schemas.openxmlformats.org/officeDocument/2006/relationships/hyperlink" Target="http://bcmi.sjtu.edu.cn/~seed/seed-vig.html" TargetMode="External"/><Relationship Id="rId49" Type="http://schemas.openxmlformats.org/officeDocument/2006/relationships/hyperlink" Target="https://www.frontiersin.org/articles/10.3389/fnins.2012.00055/full" TargetMode="External"/><Relationship Id="rId57" Type="http://schemas.openxmlformats.org/officeDocument/2006/relationships/hyperlink" Target="https://ieee-dataport.org/open-access/stew-simultaneous-task-eeg-workload-dataset" TargetMode="External"/><Relationship Id="rId10" Type="http://schemas.openxmlformats.org/officeDocument/2006/relationships/hyperlink" Target="https://headit.ucsd.edu/attachments/290ce01a-ad20-11e2-bdbb-0050563f2612/download" TargetMode="External"/><Relationship Id="rId31" Type="http://schemas.openxmlformats.org/officeDocument/2006/relationships/hyperlink" Target="http://eeg_rsvp.projects.nitrc.org/description/Experiment_XB_%20Baseline_Driving/study_description.xml" TargetMode="External"/><Relationship Id="rId44" Type="http://schemas.openxmlformats.org/officeDocument/2006/relationships/hyperlink" Target="https://iopscience-iop-org.ezproxy.ub.unimaas.nl/article/10.1088/1741-2560/13/4/046022?pageTitle=IOPscience" TargetMode="External"/><Relationship Id="rId52" Type="http://schemas.openxmlformats.org/officeDocument/2006/relationships/hyperlink" Target="http://bnci-horizon-2020.eu/database/data-sets" TargetMode="External"/><Relationship Id="rId60" Type="http://schemas.openxmlformats.org/officeDocument/2006/relationships/hyperlink" Target="https://home.isr.uc.pt/~gpires/B-RELIABLE/papers/preprint_Double_ErrP_TNSRE_2018.pdf" TargetMode="External"/><Relationship Id="rId4" Type="http://schemas.openxmlformats.org/officeDocument/2006/relationships/hyperlink" Target="http://sccn.ucsd.edu/~jung/pdf/EURASIP2005.pdf" TargetMode="External"/><Relationship Id="rId9" Type="http://schemas.openxmlformats.org/officeDocument/2006/relationships/hyperlink" Target="https://headit.ucsd.edu/attachments/f37c1d58-ad1f-11e2-bdbb-0050563f2612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M104"/>
  <sheetViews>
    <sheetView tabSelected="1" topLeftCell="Z61" zoomScale="70" zoomScaleNormal="70" workbookViewId="0">
      <selection activeCell="X76" sqref="X76"/>
    </sheetView>
  </sheetViews>
  <sheetFormatPr baseColWidth="10" defaultColWidth="10.796875" defaultRowHeight="15.6" x14ac:dyDescent="0.3"/>
  <cols>
    <col min="1" max="4" width="10.796875" style="2"/>
    <col min="5" max="5" width="56" style="2" customWidth="1"/>
    <col min="6" max="6" width="10.796875" style="2"/>
    <col min="7" max="7" width="17.5" style="2" customWidth="1"/>
    <col min="8" max="8" width="12.69921875" style="2" customWidth="1"/>
    <col min="9" max="10" width="11.19921875" style="2" customWidth="1"/>
    <col min="11" max="11" width="7.5" style="2" customWidth="1"/>
    <col min="12" max="15" width="11.19921875" style="2" customWidth="1"/>
    <col min="16" max="16" width="11.5" style="2" customWidth="1"/>
    <col min="17" max="44" width="11.19921875" style="2" customWidth="1"/>
    <col min="45" max="16384" width="10.796875" style="2"/>
  </cols>
  <sheetData>
    <row r="1" spans="3:64" x14ac:dyDescent="0.3">
      <c r="BG1" s="1"/>
    </row>
    <row r="2" spans="3:64" x14ac:dyDescent="0.3">
      <c r="C2" s="1" t="s">
        <v>0</v>
      </c>
      <c r="D2" s="1" t="s">
        <v>4</v>
      </c>
      <c r="E2" s="1" t="s">
        <v>7</v>
      </c>
      <c r="F2" s="1" t="s">
        <v>9</v>
      </c>
      <c r="G2" s="1" t="s">
        <v>130</v>
      </c>
      <c r="H2" s="1" t="s">
        <v>131</v>
      </c>
      <c r="I2" s="1" t="s">
        <v>1</v>
      </c>
      <c r="J2" s="1" t="s">
        <v>52</v>
      </c>
      <c r="K2" s="1" t="s">
        <v>255</v>
      </c>
      <c r="L2" s="1" t="s">
        <v>256</v>
      </c>
      <c r="M2" s="1" t="s">
        <v>13</v>
      </c>
      <c r="N2" s="1" t="s">
        <v>14</v>
      </c>
      <c r="O2" s="1" t="s">
        <v>3</v>
      </c>
      <c r="P2" s="1" t="s">
        <v>2</v>
      </c>
      <c r="Q2" s="1" t="s">
        <v>16</v>
      </c>
      <c r="R2" s="1" t="s">
        <v>251</v>
      </c>
      <c r="S2" s="1" t="s">
        <v>18</v>
      </c>
      <c r="T2" s="1" t="s">
        <v>88</v>
      </c>
      <c r="U2" s="1" t="s">
        <v>228</v>
      </c>
      <c r="V2" s="1" t="s">
        <v>254</v>
      </c>
      <c r="W2" s="1" t="s">
        <v>141</v>
      </c>
      <c r="X2" s="1" t="s">
        <v>149</v>
      </c>
      <c r="AD2" s="1" t="s">
        <v>10</v>
      </c>
      <c r="AE2" s="1" t="s">
        <v>24</v>
      </c>
      <c r="AF2" s="1" t="s">
        <v>11</v>
      </c>
      <c r="AG2" s="1" t="s">
        <v>25</v>
      </c>
      <c r="AH2" s="1" t="s">
        <v>28</v>
      </c>
      <c r="AI2" s="1" t="s">
        <v>29</v>
      </c>
      <c r="AJ2" s="1" t="s">
        <v>33</v>
      </c>
      <c r="AK2" s="1" t="s">
        <v>37</v>
      </c>
      <c r="AL2" s="1" t="s">
        <v>41</v>
      </c>
      <c r="AM2" s="1" t="s">
        <v>125</v>
      </c>
      <c r="AN2" s="1" t="s">
        <v>42</v>
      </c>
      <c r="AO2" s="1" t="s">
        <v>76</v>
      </c>
      <c r="AP2" s="1" t="s">
        <v>53</v>
      </c>
      <c r="AQ2" s="1" t="s">
        <v>59</v>
      </c>
      <c r="AR2" s="1" t="s">
        <v>66</v>
      </c>
      <c r="AS2" s="1" t="s">
        <v>70</v>
      </c>
      <c r="AT2" s="1" t="s">
        <v>71</v>
      </c>
      <c r="AU2" s="1" t="s">
        <v>80</v>
      </c>
      <c r="AV2" s="1" t="s">
        <v>94</v>
      </c>
      <c r="AW2" s="1" t="s">
        <v>148</v>
      </c>
      <c r="AX2" s="1" t="s">
        <v>121</v>
      </c>
      <c r="AY2" s="1" t="s">
        <v>142</v>
      </c>
      <c r="AZ2" s="1" t="s">
        <v>143</v>
      </c>
      <c r="BA2" s="1" t="s">
        <v>227</v>
      </c>
      <c r="BB2" s="1" t="s">
        <v>195</v>
      </c>
      <c r="BC2" s="1" t="s">
        <v>205</v>
      </c>
      <c r="BD2" s="1" t="s">
        <v>206</v>
      </c>
      <c r="BE2" s="1" t="s">
        <v>240</v>
      </c>
      <c r="BF2" s="1" t="s">
        <v>248</v>
      </c>
      <c r="BI2" s="14" t="s">
        <v>253</v>
      </c>
      <c r="BJ2" s="14"/>
      <c r="BK2" s="15"/>
      <c r="BL2" s="14"/>
    </row>
    <row r="3" spans="3:64" x14ac:dyDescent="0.3">
      <c r="C3" s="2">
        <v>1</v>
      </c>
      <c r="D3" s="2" t="s">
        <v>5</v>
      </c>
      <c r="E3" s="3" t="s">
        <v>8</v>
      </c>
      <c r="F3" s="3" t="s">
        <v>12</v>
      </c>
      <c r="G3" s="2">
        <v>2019</v>
      </c>
      <c r="H3" s="2">
        <v>2018</v>
      </c>
      <c r="I3" s="2" t="s">
        <v>6</v>
      </c>
      <c r="J3" s="2">
        <v>1</v>
      </c>
      <c r="K3" s="2">
        <v>1</v>
      </c>
      <c r="L3" s="2">
        <v>0</v>
      </c>
      <c r="M3" s="2" t="s">
        <v>15</v>
      </c>
      <c r="N3" s="2">
        <v>12</v>
      </c>
      <c r="O3" s="2">
        <v>128</v>
      </c>
      <c r="P3" s="2">
        <v>5</v>
      </c>
      <c r="Q3" s="2" t="s">
        <v>17</v>
      </c>
      <c r="S3" s="2" t="s">
        <v>19</v>
      </c>
      <c r="T3" s="2">
        <v>1</v>
      </c>
      <c r="U3" s="2">
        <v>7</v>
      </c>
      <c r="V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BI3" s="14">
        <f t="shared" ref="BI3:BI48" si="0">SUM(AD3:BF3)</f>
        <v>4</v>
      </c>
      <c r="BJ3" s="14"/>
      <c r="BK3" s="14" t="s">
        <v>213</v>
      </c>
      <c r="BL3" s="14" t="e">
        <f>AVERAGE(BJ3:BJ48)</f>
        <v>#DIV/0!</v>
      </c>
    </row>
    <row r="4" spans="3:64" x14ac:dyDescent="0.3">
      <c r="C4" s="2">
        <v>2</v>
      </c>
      <c r="D4" s="2" t="s">
        <v>5</v>
      </c>
      <c r="E4" s="3" t="s">
        <v>20</v>
      </c>
      <c r="G4" s="2">
        <v>2018</v>
      </c>
      <c r="H4" s="2">
        <v>2019</v>
      </c>
      <c r="I4" s="2" t="s">
        <v>21</v>
      </c>
      <c r="J4" s="2">
        <v>1</v>
      </c>
      <c r="K4" s="2">
        <v>1</v>
      </c>
      <c r="L4" s="2">
        <v>0</v>
      </c>
      <c r="M4" s="2" t="s">
        <v>22</v>
      </c>
      <c r="N4" s="2">
        <v>4</v>
      </c>
      <c r="P4" s="2">
        <v>4</v>
      </c>
      <c r="Q4" s="2" t="s">
        <v>23</v>
      </c>
      <c r="T4" s="2">
        <v>0</v>
      </c>
      <c r="U4" s="2">
        <v>1</v>
      </c>
      <c r="V4" s="2">
        <v>0</v>
      </c>
      <c r="AD4" s="2">
        <v>1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BI4" s="14">
        <f t="shared" si="0"/>
        <v>3</v>
      </c>
      <c r="BJ4" s="14"/>
      <c r="BK4" s="14" t="s">
        <v>214</v>
      </c>
      <c r="BL4" s="14">
        <f>STDEV(BI3:BI48)</f>
        <v>0.72231511851461516</v>
      </c>
    </row>
    <row r="5" spans="3:64" x14ac:dyDescent="0.3">
      <c r="C5" s="2">
        <v>3</v>
      </c>
      <c r="D5" s="2" t="s">
        <v>132</v>
      </c>
      <c r="E5" s="2" t="s">
        <v>133</v>
      </c>
      <c r="F5" s="3" t="s">
        <v>26</v>
      </c>
      <c r="G5" s="2">
        <v>2016</v>
      </c>
      <c r="H5" s="2">
        <v>2015</v>
      </c>
      <c r="I5" s="2" t="s">
        <v>27</v>
      </c>
      <c r="J5" s="2">
        <v>0</v>
      </c>
      <c r="K5" s="2">
        <v>1</v>
      </c>
      <c r="L5" s="2">
        <v>0</v>
      </c>
      <c r="N5" s="2">
        <v>62</v>
      </c>
      <c r="O5" s="2">
        <v>512</v>
      </c>
      <c r="P5" s="2">
        <v>8</v>
      </c>
      <c r="R5" s="2">
        <v>1</v>
      </c>
      <c r="T5" s="2">
        <v>1</v>
      </c>
      <c r="V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BI5" s="14">
        <f t="shared" si="0"/>
        <v>2</v>
      </c>
      <c r="BJ5" s="14"/>
      <c r="BK5" s="14" t="s">
        <v>215</v>
      </c>
      <c r="BL5" s="14">
        <f>MEDIAN(BI3:BI48)</f>
        <v>1</v>
      </c>
    </row>
    <row r="6" spans="3:64" x14ac:dyDescent="0.3">
      <c r="C6" s="2">
        <v>4</v>
      </c>
      <c r="D6" s="2" t="s">
        <v>132</v>
      </c>
      <c r="E6" s="3" t="s">
        <v>133</v>
      </c>
      <c r="F6" s="3" t="s">
        <v>30</v>
      </c>
      <c r="G6" s="2">
        <v>2015</v>
      </c>
      <c r="H6" s="2">
        <v>2015</v>
      </c>
      <c r="I6" s="2" t="s">
        <v>31</v>
      </c>
      <c r="J6" s="2">
        <v>0</v>
      </c>
      <c r="K6" s="2">
        <v>1</v>
      </c>
      <c r="L6" s="2">
        <v>0</v>
      </c>
      <c r="M6" s="2" t="s">
        <v>32</v>
      </c>
      <c r="N6" s="2">
        <v>64</v>
      </c>
      <c r="P6" s="2">
        <v>6</v>
      </c>
      <c r="R6" s="2">
        <v>1</v>
      </c>
      <c r="T6" s="2">
        <v>1</v>
      </c>
      <c r="U6" s="2">
        <v>2</v>
      </c>
      <c r="V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BI6" s="14">
        <f t="shared" si="0"/>
        <v>1</v>
      </c>
      <c r="BJ6" s="14"/>
      <c r="BK6" s="14" t="s">
        <v>128</v>
      </c>
      <c r="BL6" s="14">
        <f>MAX(BI3:BI44)</f>
        <v>4</v>
      </c>
    </row>
    <row r="7" spans="3:64" x14ac:dyDescent="0.3">
      <c r="C7" s="2">
        <v>5</v>
      </c>
      <c r="D7" s="2" t="s">
        <v>132</v>
      </c>
      <c r="E7" s="3" t="s">
        <v>133</v>
      </c>
      <c r="F7" s="3" t="s">
        <v>34</v>
      </c>
      <c r="G7" s="2">
        <v>2016</v>
      </c>
      <c r="H7" s="2">
        <v>2016</v>
      </c>
      <c r="I7" s="2" t="s">
        <v>134</v>
      </c>
      <c r="J7" s="2">
        <v>0</v>
      </c>
      <c r="K7" s="2">
        <v>1</v>
      </c>
      <c r="L7" s="2">
        <v>0</v>
      </c>
      <c r="M7" s="2" t="s">
        <v>36</v>
      </c>
      <c r="N7" s="2">
        <v>59</v>
      </c>
      <c r="O7" s="2">
        <v>200</v>
      </c>
      <c r="P7" s="2">
        <v>18</v>
      </c>
      <c r="S7" s="2" t="s">
        <v>35</v>
      </c>
      <c r="T7" s="2">
        <v>1</v>
      </c>
      <c r="V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BI7" s="14">
        <f t="shared" si="0"/>
        <v>1</v>
      </c>
      <c r="BJ7" s="14"/>
      <c r="BK7" s="14" t="s">
        <v>127</v>
      </c>
      <c r="BL7" s="14">
        <f>MIN(BI3:BI48)</f>
        <v>1</v>
      </c>
    </row>
    <row r="8" spans="3:64" x14ac:dyDescent="0.3">
      <c r="C8" s="2">
        <v>6</v>
      </c>
      <c r="D8" s="2" t="s">
        <v>40</v>
      </c>
      <c r="E8" s="3" t="s">
        <v>39</v>
      </c>
      <c r="G8" s="2">
        <v>2008</v>
      </c>
      <c r="I8" s="2" t="s">
        <v>38</v>
      </c>
      <c r="J8" s="2">
        <v>0</v>
      </c>
      <c r="K8" s="2">
        <v>1</v>
      </c>
      <c r="L8" s="2">
        <v>0</v>
      </c>
      <c r="N8" s="2">
        <v>36</v>
      </c>
      <c r="O8" s="2">
        <v>100</v>
      </c>
      <c r="P8" s="2">
        <v>49</v>
      </c>
      <c r="V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BI8" s="14">
        <f t="shared" si="0"/>
        <v>2</v>
      </c>
      <c r="BJ8" s="14"/>
      <c r="BK8" s="14"/>
      <c r="BL8" s="14"/>
    </row>
    <row r="9" spans="3:64" x14ac:dyDescent="0.3">
      <c r="C9" s="2">
        <v>7</v>
      </c>
      <c r="D9" s="2" t="s">
        <v>40</v>
      </c>
      <c r="E9" s="3" t="s">
        <v>43</v>
      </c>
      <c r="F9" s="3" t="s">
        <v>44</v>
      </c>
      <c r="G9" s="2">
        <v>2004</v>
      </c>
      <c r="I9" s="2" t="s">
        <v>46</v>
      </c>
      <c r="J9" s="2">
        <v>0</v>
      </c>
      <c r="K9" s="2">
        <v>1</v>
      </c>
      <c r="L9" s="2">
        <v>0</v>
      </c>
      <c r="N9" s="2">
        <v>254</v>
      </c>
      <c r="O9" s="2">
        <v>256</v>
      </c>
      <c r="P9" s="2">
        <v>12</v>
      </c>
      <c r="V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BI9" s="14">
        <f t="shared" si="0"/>
        <v>2</v>
      </c>
      <c r="BJ9" s="14"/>
      <c r="BK9" s="14"/>
      <c r="BL9" s="14"/>
    </row>
    <row r="10" spans="3:64" x14ac:dyDescent="0.3">
      <c r="C10" s="2">
        <v>8</v>
      </c>
      <c r="D10" s="2" t="s">
        <v>40</v>
      </c>
      <c r="E10" s="3" t="s">
        <v>47</v>
      </c>
      <c r="F10" s="3" t="s">
        <v>48</v>
      </c>
      <c r="G10" s="2">
        <v>2007</v>
      </c>
      <c r="I10" s="2" t="s">
        <v>45</v>
      </c>
      <c r="J10" s="2">
        <v>0</v>
      </c>
      <c r="K10" s="2">
        <v>1</v>
      </c>
      <c r="L10" s="2">
        <v>0</v>
      </c>
      <c r="N10" s="2">
        <v>256</v>
      </c>
      <c r="O10" s="2">
        <v>256</v>
      </c>
      <c r="P10" s="2">
        <v>25</v>
      </c>
      <c r="V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BI10" s="14">
        <f t="shared" si="0"/>
        <v>1</v>
      </c>
      <c r="BJ10" s="14"/>
      <c r="BK10" s="14"/>
      <c r="BL10" s="14"/>
    </row>
    <row r="11" spans="3:64" x14ac:dyDescent="0.3">
      <c r="C11" s="2">
        <v>9</v>
      </c>
      <c r="D11" s="2" t="s">
        <v>40</v>
      </c>
      <c r="E11" s="2" t="s">
        <v>49</v>
      </c>
      <c r="F11" s="3" t="s">
        <v>50</v>
      </c>
      <c r="G11" s="2">
        <v>2009</v>
      </c>
      <c r="I11" s="2" t="s">
        <v>51</v>
      </c>
      <c r="J11" s="2">
        <v>0</v>
      </c>
      <c r="K11" s="2">
        <v>1</v>
      </c>
      <c r="L11" s="2">
        <v>0</v>
      </c>
      <c r="N11" s="2">
        <v>71</v>
      </c>
      <c r="O11" s="2">
        <v>256</v>
      </c>
      <c r="P11" s="2">
        <v>24</v>
      </c>
      <c r="V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BI11" s="14">
        <f t="shared" si="0"/>
        <v>1</v>
      </c>
      <c r="BJ11" s="14"/>
      <c r="BK11" s="14"/>
      <c r="BL11" s="14"/>
    </row>
    <row r="12" spans="3:64" x14ac:dyDescent="0.3">
      <c r="C12" s="2">
        <v>10</v>
      </c>
      <c r="D12" s="2" t="s">
        <v>54</v>
      </c>
      <c r="E12" s="3" t="s">
        <v>55</v>
      </c>
      <c r="G12" s="2">
        <v>2019</v>
      </c>
      <c r="H12" s="2">
        <v>2019</v>
      </c>
      <c r="I12" s="2" t="s">
        <v>56</v>
      </c>
      <c r="J12" s="2">
        <v>0</v>
      </c>
      <c r="K12" s="2">
        <v>1</v>
      </c>
      <c r="L12" s="2">
        <v>0</v>
      </c>
      <c r="M12" s="2" t="s">
        <v>57</v>
      </c>
      <c r="N12" s="2">
        <v>32</v>
      </c>
      <c r="O12" s="2">
        <v>500</v>
      </c>
      <c r="R12" s="2">
        <v>1</v>
      </c>
      <c r="S12" s="2" t="s">
        <v>58</v>
      </c>
      <c r="T12" s="2">
        <v>0</v>
      </c>
      <c r="U12" s="2">
        <v>2</v>
      </c>
      <c r="V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BI12" s="14">
        <f t="shared" si="0"/>
        <v>2</v>
      </c>
      <c r="BJ12" s="14"/>
      <c r="BK12" s="14"/>
      <c r="BL12" s="14"/>
    </row>
    <row r="13" spans="3:64" x14ac:dyDescent="0.3">
      <c r="C13" s="2">
        <v>11</v>
      </c>
      <c r="D13" s="2" t="s">
        <v>60</v>
      </c>
      <c r="E13" s="3" t="s">
        <v>61</v>
      </c>
      <c r="F13" s="3" t="s">
        <v>63</v>
      </c>
      <c r="G13" s="2">
        <v>2019</v>
      </c>
      <c r="H13" s="2">
        <v>2018</v>
      </c>
      <c r="I13" s="2" t="s">
        <v>62</v>
      </c>
      <c r="J13" s="2">
        <v>0</v>
      </c>
      <c r="K13" s="2">
        <v>1</v>
      </c>
      <c r="L13" s="2">
        <v>0</v>
      </c>
      <c r="M13" s="2" t="s">
        <v>57</v>
      </c>
      <c r="N13" s="2">
        <v>23</v>
      </c>
      <c r="O13" s="2">
        <v>500</v>
      </c>
      <c r="P13" s="2">
        <v>66</v>
      </c>
      <c r="Q13" s="2" t="s">
        <v>64</v>
      </c>
      <c r="S13" s="2" t="s">
        <v>65</v>
      </c>
      <c r="V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BI13" s="14">
        <f t="shared" si="0"/>
        <v>1</v>
      </c>
      <c r="BJ13" s="14"/>
      <c r="BK13" s="14"/>
      <c r="BL13" s="14"/>
    </row>
    <row r="14" spans="3:64" x14ac:dyDescent="0.3">
      <c r="C14" s="2">
        <v>12</v>
      </c>
      <c r="D14" s="2" t="s">
        <v>67</v>
      </c>
      <c r="E14" s="3" t="s">
        <v>68</v>
      </c>
      <c r="G14" s="2">
        <v>2012</v>
      </c>
      <c r="H14" s="2">
        <v>2012</v>
      </c>
      <c r="I14" s="2" t="s">
        <v>72</v>
      </c>
      <c r="J14" s="2">
        <v>0</v>
      </c>
      <c r="K14" s="2">
        <v>1</v>
      </c>
      <c r="L14" s="2">
        <v>0</v>
      </c>
      <c r="N14" s="2">
        <v>32</v>
      </c>
      <c r="O14" s="2">
        <v>1000</v>
      </c>
      <c r="P14" s="2">
        <v>14</v>
      </c>
      <c r="R14" s="2">
        <v>1</v>
      </c>
      <c r="S14" s="2" t="s">
        <v>69</v>
      </c>
      <c r="V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BI14" s="14">
        <f t="shared" si="0"/>
        <v>2</v>
      </c>
      <c r="BJ14" s="14"/>
      <c r="BK14" s="14"/>
      <c r="BL14" s="14"/>
    </row>
    <row r="15" spans="3:64" x14ac:dyDescent="0.3">
      <c r="C15" s="2">
        <v>13</v>
      </c>
      <c r="D15" s="2" t="s">
        <v>73</v>
      </c>
      <c r="E15" s="3" t="s">
        <v>74</v>
      </c>
      <c r="F15" s="3" t="s">
        <v>81</v>
      </c>
      <c r="G15" s="2">
        <v>2017</v>
      </c>
      <c r="H15" s="2">
        <v>2017</v>
      </c>
      <c r="I15" s="2" t="s">
        <v>75</v>
      </c>
      <c r="J15" s="2">
        <v>0</v>
      </c>
      <c r="K15" s="2">
        <v>1</v>
      </c>
      <c r="L15" s="2">
        <v>0</v>
      </c>
      <c r="M15" s="2" t="s">
        <v>77</v>
      </c>
      <c r="N15" s="2">
        <v>30</v>
      </c>
      <c r="O15" s="2">
        <v>1000</v>
      </c>
      <c r="P15" s="2">
        <v>26</v>
      </c>
      <c r="Q15" s="2" t="s">
        <v>78</v>
      </c>
      <c r="S15" s="2" t="s">
        <v>79</v>
      </c>
      <c r="T15" s="2">
        <v>0</v>
      </c>
      <c r="U15" s="2">
        <v>3</v>
      </c>
      <c r="V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 t="s">
        <v>129</v>
      </c>
      <c r="AT15" s="2">
        <v>1</v>
      </c>
      <c r="AU15" s="2">
        <v>1</v>
      </c>
      <c r="AV15" s="2">
        <v>0</v>
      </c>
      <c r="AW15" s="2">
        <v>0</v>
      </c>
      <c r="AX15" s="2">
        <v>0</v>
      </c>
      <c r="BI15" s="14">
        <f t="shared" si="0"/>
        <v>3</v>
      </c>
      <c r="BJ15" s="14"/>
      <c r="BK15" s="14"/>
      <c r="BL15" s="14"/>
    </row>
    <row r="16" spans="3:64" x14ac:dyDescent="0.3">
      <c r="C16" s="2">
        <v>14</v>
      </c>
      <c r="D16" s="2" t="s">
        <v>82</v>
      </c>
      <c r="E16" s="3" t="s">
        <v>83</v>
      </c>
      <c r="F16" s="3" t="s">
        <v>84</v>
      </c>
      <c r="G16" s="2">
        <v>2016</v>
      </c>
      <c r="H16" s="2">
        <v>2015</v>
      </c>
      <c r="I16" s="2" t="s">
        <v>85</v>
      </c>
      <c r="J16" s="2">
        <v>0</v>
      </c>
      <c r="K16" s="2">
        <v>1</v>
      </c>
      <c r="L16" s="2">
        <v>0</v>
      </c>
      <c r="M16" s="2" t="s">
        <v>86</v>
      </c>
      <c r="N16" s="2">
        <v>20</v>
      </c>
      <c r="O16" s="2">
        <v>250</v>
      </c>
      <c r="P16" s="2">
        <v>15</v>
      </c>
      <c r="Q16" s="2" t="s">
        <v>87</v>
      </c>
      <c r="T16" s="2">
        <v>1</v>
      </c>
      <c r="U16" s="2">
        <v>1</v>
      </c>
      <c r="V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BI16" s="14">
        <f t="shared" si="0"/>
        <v>3</v>
      </c>
      <c r="BJ16" s="14"/>
      <c r="BK16" s="14"/>
      <c r="BL16" s="14"/>
    </row>
    <row r="17" spans="3:64" x14ac:dyDescent="0.3">
      <c r="C17" s="2">
        <v>15</v>
      </c>
      <c r="D17" s="2" t="s">
        <v>82</v>
      </c>
      <c r="E17" s="3" t="s">
        <v>90</v>
      </c>
      <c r="F17" s="3" t="s">
        <v>91</v>
      </c>
      <c r="G17" s="2">
        <v>2018</v>
      </c>
      <c r="H17" s="2">
        <v>2017</v>
      </c>
      <c r="I17" s="2" t="s">
        <v>89</v>
      </c>
      <c r="J17" s="2">
        <v>0</v>
      </c>
      <c r="K17" s="2">
        <v>1</v>
      </c>
      <c r="L17" s="2">
        <v>0</v>
      </c>
      <c r="N17" s="2">
        <v>20</v>
      </c>
      <c r="O17" s="2">
        <v>250</v>
      </c>
      <c r="P17" s="2">
        <v>79</v>
      </c>
      <c r="Q17" s="2" t="s">
        <v>92</v>
      </c>
      <c r="S17" s="2" t="s">
        <v>93</v>
      </c>
      <c r="T17" s="2">
        <v>1</v>
      </c>
      <c r="U17" s="2">
        <v>1</v>
      </c>
      <c r="V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BI17" s="14">
        <f t="shared" si="0"/>
        <v>1</v>
      </c>
      <c r="BJ17" s="14"/>
      <c r="BK17" s="14"/>
      <c r="BL17" s="14"/>
    </row>
    <row r="18" spans="3:64" x14ac:dyDescent="0.3">
      <c r="C18" s="2">
        <v>16</v>
      </c>
      <c r="D18" s="2" t="s">
        <v>40</v>
      </c>
      <c r="E18" s="3" t="s">
        <v>95</v>
      </c>
      <c r="F18" s="3" t="s">
        <v>96</v>
      </c>
      <c r="G18" s="2">
        <v>2005</v>
      </c>
      <c r="I18" s="2" t="s">
        <v>97</v>
      </c>
      <c r="J18" s="2">
        <v>0</v>
      </c>
      <c r="K18" s="2">
        <v>1</v>
      </c>
      <c r="L18" s="2">
        <v>0</v>
      </c>
      <c r="M18" s="2" t="s">
        <v>101</v>
      </c>
      <c r="N18" s="2">
        <v>33</v>
      </c>
      <c r="O18" s="2">
        <v>250</v>
      </c>
      <c r="P18" s="2">
        <v>24</v>
      </c>
      <c r="R18" s="2">
        <v>1</v>
      </c>
      <c r="S18" s="2" t="s">
        <v>98</v>
      </c>
      <c r="T18" s="2">
        <v>1</v>
      </c>
      <c r="U18" s="2">
        <v>1</v>
      </c>
      <c r="V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BI18" s="14">
        <f t="shared" si="0"/>
        <v>1</v>
      </c>
      <c r="BJ18" s="14"/>
      <c r="BK18" s="14"/>
      <c r="BL18" s="14"/>
    </row>
    <row r="19" spans="3:64" x14ac:dyDescent="0.3">
      <c r="C19" s="2">
        <v>17</v>
      </c>
      <c r="D19" s="2" t="s">
        <v>40</v>
      </c>
      <c r="E19" s="3" t="s">
        <v>99</v>
      </c>
      <c r="F19" s="3" t="s">
        <v>102</v>
      </c>
      <c r="G19" s="2">
        <v>2005</v>
      </c>
      <c r="I19" s="2" t="s">
        <v>100</v>
      </c>
      <c r="J19" s="2">
        <v>0</v>
      </c>
      <c r="K19" s="2">
        <v>1</v>
      </c>
      <c r="L19" s="2">
        <v>0</v>
      </c>
      <c r="M19" s="2" t="s">
        <v>101</v>
      </c>
      <c r="N19" s="2">
        <v>33</v>
      </c>
      <c r="O19" s="2">
        <v>250</v>
      </c>
      <c r="P19" s="2">
        <v>108</v>
      </c>
      <c r="R19" s="2">
        <v>1</v>
      </c>
      <c r="S19" s="2" t="s">
        <v>98</v>
      </c>
      <c r="T19" s="2">
        <v>1</v>
      </c>
      <c r="U19" s="2">
        <v>2</v>
      </c>
      <c r="V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BI19" s="14">
        <f t="shared" si="0"/>
        <v>1</v>
      </c>
      <c r="BJ19" s="14"/>
      <c r="BK19" s="14"/>
      <c r="BL19" s="14"/>
    </row>
    <row r="20" spans="3:64" x14ac:dyDescent="0.3">
      <c r="C20" s="2">
        <v>18</v>
      </c>
      <c r="D20" s="2" t="s">
        <v>103</v>
      </c>
      <c r="E20" s="3" t="s">
        <v>104</v>
      </c>
      <c r="H20" s="2">
        <v>2020</v>
      </c>
      <c r="I20" s="2" t="s">
        <v>105</v>
      </c>
      <c r="J20" s="2">
        <v>0</v>
      </c>
      <c r="K20" s="2">
        <v>1</v>
      </c>
      <c r="L20" s="2">
        <v>0</v>
      </c>
      <c r="P20" s="2">
        <v>13</v>
      </c>
      <c r="U20" s="2">
        <v>1</v>
      </c>
      <c r="V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BI20" s="14">
        <f t="shared" si="0"/>
        <v>1</v>
      </c>
      <c r="BJ20" s="14"/>
      <c r="BK20" s="14"/>
      <c r="BL20" s="14"/>
    </row>
    <row r="21" spans="3:64" x14ac:dyDescent="0.3">
      <c r="C21" s="2">
        <v>19</v>
      </c>
      <c r="D21" s="2" t="s">
        <v>103</v>
      </c>
      <c r="E21" s="3" t="s">
        <v>106</v>
      </c>
      <c r="F21" s="3" t="s">
        <v>107</v>
      </c>
      <c r="G21" s="2">
        <v>2015</v>
      </c>
      <c r="H21" s="2">
        <v>2019</v>
      </c>
      <c r="I21" s="2" t="s">
        <v>108</v>
      </c>
      <c r="J21" s="2">
        <v>0</v>
      </c>
      <c r="K21" s="2">
        <v>1</v>
      </c>
      <c r="L21" s="2">
        <v>0</v>
      </c>
      <c r="N21" s="2">
        <v>64</v>
      </c>
      <c r="O21" s="2">
        <v>512</v>
      </c>
      <c r="P21" s="2">
        <v>14</v>
      </c>
      <c r="R21" s="2">
        <v>1</v>
      </c>
      <c r="S21" s="2" t="s">
        <v>109</v>
      </c>
      <c r="T21" s="2">
        <v>1</v>
      </c>
      <c r="U21" s="2">
        <v>3</v>
      </c>
      <c r="V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BI21" s="14">
        <f t="shared" si="0"/>
        <v>1</v>
      </c>
      <c r="BJ21" s="14"/>
      <c r="BK21" s="14"/>
      <c r="BL21" s="14"/>
    </row>
    <row r="22" spans="3:64" x14ac:dyDescent="0.3">
      <c r="C22" s="2">
        <v>20</v>
      </c>
      <c r="D22" s="2" t="s">
        <v>103</v>
      </c>
      <c r="E22" s="3" t="s">
        <v>111</v>
      </c>
      <c r="G22" s="2">
        <v>2016</v>
      </c>
      <c r="H22" s="2">
        <v>2020</v>
      </c>
      <c r="I22" s="2" t="s">
        <v>110</v>
      </c>
      <c r="J22" s="2">
        <v>0</v>
      </c>
      <c r="K22" s="2">
        <v>1</v>
      </c>
      <c r="L22" s="2">
        <v>0</v>
      </c>
      <c r="N22" s="2">
        <v>8</v>
      </c>
      <c r="P22" s="2">
        <v>19</v>
      </c>
      <c r="Q22" s="2" t="s">
        <v>112</v>
      </c>
      <c r="S22" s="2" t="s">
        <v>113</v>
      </c>
      <c r="U22" s="2">
        <v>3</v>
      </c>
      <c r="V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BI22" s="14">
        <f t="shared" si="0"/>
        <v>1</v>
      </c>
      <c r="BJ22" s="14"/>
      <c r="BK22" s="14"/>
      <c r="BL22" s="14"/>
    </row>
    <row r="23" spans="3:64" x14ac:dyDescent="0.3">
      <c r="C23" s="2">
        <v>21</v>
      </c>
      <c r="D23" s="2" t="s">
        <v>103</v>
      </c>
      <c r="E23" s="3" t="s">
        <v>115</v>
      </c>
      <c r="F23" s="3" t="s">
        <v>116</v>
      </c>
      <c r="G23" s="2">
        <v>2018</v>
      </c>
      <c r="H23" s="2">
        <v>2020</v>
      </c>
      <c r="I23" s="2" t="s">
        <v>114</v>
      </c>
      <c r="J23" s="2">
        <v>1</v>
      </c>
      <c r="K23" s="2">
        <v>1</v>
      </c>
      <c r="L23" s="2">
        <v>0</v>
      </c>
      <c r="M23" s="2" t="s">
        <v>117</v>
      </c>
      <c r="N23" s="2">
        <v>32</v>
      </c>
      <c r="O23" s="2">
        <v>1000</v>
      </c>
      <c r="P23" s="2">
        <v>22</v>
      </c>
      <c r="R23" s="2">
        <v>1</v>
      </c>
      <c r="S23" s="2" t="s">
        <v>118</v>
      </c>
      <c r="T23" s="2">
        <v>0</v>
      </c>
      <c r="U23" s="2">
        <v>1</v>
      </c>
      <c r="V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BI23" s="14">
        <f t="shared" si="0"/>
        <v>1</v>
      </c>
      <c r="BJ23" s="14"/>
      <c r="BK23" s="14"/>
      <c r="BL23" s="14"/>
    </row>
    <row r="24" spans="3:64" x14ac:dyDescent="0.3">
      <c r="C24" s="2">
        <v>22</v>
      </c>
      <c r="D24" s="2" t="s">
        <v>103</v>
      </c>
      <c r="E24" s="3" t="s">
        <v>120</v>
      </c>
      <c r="G24" s="2">
        <v>2020</v>
      </c>
      <c r="H24" s="2">
        <v>2020</v>
      </c>
      <c r="I24" s="2" t="s">
        <v>119</v>
      </c>
      <c r="J24" s="2">
        <v>0</v>
      </c>
      <c r="K24" s="2">
        <v>1</v>
      </c>
      <c r="L24" s="2">
        <v>0</v>
      </c>
      <c r="P24" s="2">
        <v>25</v>
      </c>
      <c r="U24" s="2">
        <v>1</v>
      </c>
      <c r="V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BI24" s="14">
        <f t="shared" si="0"/>
        <v>1</v>
      </c>
      <c r="BJ24" s="14"/>
      <c r="BK24" s="14"/>
      <c r="BL24" s="14"/>
    </row>
    <row r="25" spans="3:64" x14ac:dyDescent="0.3">
      <c r="C25" s="2">
        <v>23</v>
      </c>
      <c r="D25" s="2" t="s">
        <v>103</v>
      </c>
      <c r="E25" s="3" t="s">
        <v>123</v>
      </c>
      <c r="G25" s="2">
        <v>2013</v>
      </c>
      <c r="H25" s="2">
        <v>2018</v>
      </c>
      <c r="I25" s="2" t="s">
        <v>122</v>
      </c>
      <c r="J25" s="2">
        <v>0</v>
      </c>
      <c r="K25" s="2">
        <v>1</v>
      </c>
      <c r="L25" s="2">
        <v>0</v>
      </c>
      <c r="M25" s="2" t="s">
        <v>124</v>
      </c>
      <c r="N25" s="2">
        <v>49</v>
      </c>
      <c r="O25" s="2">
        <v>1000</v>
      </c>
      <c r="P25" s="2">
        <v>3</v>
      </c>
      <c r="U25" s="2">
        <v>1</v>
      </c>
      <c r="V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BI25" s="14">
        <f t="shared" si="0"/>
        <v>1</v>
      </c>
      <c r="BJ25" s="14"/>
      <c r="BK25" s="14"/>
      <c r="BL25" s="14"/>
    </row>
    <row r="26" spans="3:64" x14ac:dyDescent="0.3">
      <c r="C26" s="2">
        <v>24</v>
      </c>
      <c r="D26" s="2" t="s">
        <v>135</v>
      </c>
      <c r="E26" s="3" t="s">
        <v>136</v>
      </c>
      <c r="G26" s="2">
        <v>2017</v>
      </c>
      <c r="H26" s="2">
        <v>2017</v>
      </c>
      <c r="I26" s="2" t="s">
        <v>137</v>
      </c>
      <c r="J26" s="2">
        <v>0</v>
      </c>
      <c r="K26" s="2">
        <v>0</v>
      </c>
      <c r="L26" s="2">
        <v>1</v>
      </c>
      <c r="M26" s="2" t="s">
        <v>138</v>
      </c>
      <c r="N26" s="2">
        <v>30</v>
      </c>
      <c r="O26" s="2">
        <v>1000</v>
      </c>
      <c r="Q26" s="2" t="s">
        <v>139</v>
      </c>
      <c r="S26" s="2" t="s">
        <v>140</v>
      </c>
      <c r="U26" s="2">
        <v>3</v>
      </c>
      <c r="W26" s="2">
        <v>1</v>
      </c>
      <c r="AY26" s="2">
        <v>1</v>
      </c>
      <c r="AZ26" s="2">
        <v>1</v>
      </c>
      <c r="BI26" s="14">
        <f t="shared" si="0"/>
        <v>2</v>
      </c>
      <c r="BJ26" s="14"/>
      <c r="BK26" s="14"/>
      <c r="BL26" s="14"/>
    </row>
    <row r="27" spans="3:64" x14ac:dyDescent="0.3">
      <c r="C27" s="2">
        <v>25</v>
      </c>
      <c r="D27" s="2" t="s">
        <v>145</v>
      </c>
      <c r="E27" s="2" t="s">
        <v>150</v>
      </c>
      <c r="F27" s="3" t="s">
        <v>147</v>
      </c>
      <c r="G27" s="2">
        <v>2015</v>
      </c>
      <c r="H27" s="2">
        <v>2019</v>
      </c>
      <c r="I27" s="2" t="s">
        <v>145</v>
      </c>
      <c r="J27" s="2">
        <v>0</v>
      </c>
      <c r="K27" s="2">
        <v>1</v>
      </c>
      <c r="L27" s="2">
        <v>0</v>
      </c>
      <c r="N27" s="2">
        <v>62</v>
      </c>
      <c r="O27" s="2">
        <v>1000</v>
      </c>
      <c r="P27" s="2">
        <v>15</v>
      </c>
      <c r="R27" s="2">
        <v>1</v>
      </c>
      <c r="X27" s="2">
        <v>1</v>
      </c>
      <c r="AW27" s="2">
        <v>1</v>
      </c>
      <c r="BI27" s="14">
        <f t="shared" si="0"/>
        <v>1</v>
      </c>
      <c r="BJ27" s="14"/>
      <c r="BK27" s="14"/>
      <c r="BL27" s="14"/>
    </row>
    <row r="28" spans="3:64" x14ac:dyDescent="0.3">
      <c r="C28" s="2">
        <v>26</v>
      </c>
      <c r="D28" s="2" t="s">
        <v>145</v>
      </c>
      <c r="E28" s="2" t="s">
        <v>146</v>
      </c>
      <c r="F28" s="3" t="s">
        <v>151</v>
      </c>
      <c r="G28" s="2">
        <v>2019</v>
      </c>
      <c r="H28" s="2">
        <v>2019</v>
      </c>
      <c r="I28" s="2" t="s">
        <v>152</v>
      </c>
      <c r="J28" s="2">
        <v>0</v>
      </c>
      <c r="K28" s="2">
        <v>1</v>
      </c>
      <c r="L28" s="2">
        <v>0</v>
      </c>
      <c r="N28" s="2">
        <v>62</v>
      </c>
      <c r="O28" s="2">
        <v>1000</v>
      </c>
      <c r="P28" s="2">
        <v>15</v>
      </c>
      <c r="R28" s="2">
        <v>1</v>
      </c>
      <c r="U28" s="2">
        <v>2</v>
      </c>
      <c r="X28" s="2">
        <v>1</v>
      </c>
      <c r="AW28" s="2">
        <v>1</v>
      </c>
      <c r="BI28" s="14">
        <f t="shared" si="0"/>
        <v>1</v>
      </c>
      <c r="BJ28" s="14"/>
      <c r="BK28" s="14"/>
      <c r="BL28" s="14"/>
    </row>
    <row r="29" spans="3:64" x14ac:dyDescent="0.3">
      <c r="C29" s="2">
        <v>27</v>
      </c>
      <c r="D29" s="2" t="s">
        <v>145</v>
      </c>
      <c r="E29" s="3" t="s">
        <v>153</v>
      </c>
      <c r="F29" s="3" t="s">
        <v>154</v>
      </c>
      <c r="G29" s="2">
        <v>2017</v>
      </c>
      <c r="H29" s="2">
        <v>2017</v>
      </c>
      <c r="I29" s="2" t="s">
        <v>155</v>
      </c>
      <c r="J29" s="2">
        <v>0</v>
      </c>
      <c r="K29" s="2">
        <v>1</v>
      </c>
      <c r="L29" s="2">
        <v>0</v>
      </c>
      <c r="N29" s="2">
        <v>18</v>
      </c>
      <c r="O29" s="2">
        <v>1000</v>
      </c>
      <c r="P29" s="2">
        <v>23</v>
      </c>
      <c r="Q29" s="6" t="s">
        <v>250</v>
      </c>
      <c r="AK29" s="2">
        <v>1</v>
      </c>
      <c r="BI29" s="14">
        <f t="shared" si="0"/>
        <v>1</v>
      </c>
      <c r="BJ29" s="14"/>
      <c r="BK29" s="14"/>
      <c r="BL29" s="14"/>
    </row>
    <row r="30" spans="3:64" x14ac:dyDescent="0.3">
      <c r="C30" s="2">
        <v>28</v>
      </c>
      <c r="D30" s="2" t="s">
        <v>144</v>
      </c>
      <c r="E30" s="2" t="s">
        <v>156</v>
      </c>
      <c r="F30" s="3" t="s">
        <v>161</v>
      </c>
      <c r="G30" s="2">
        <v>2017</v>
      </c>
      <c r="H30" s="2">
        <v>2017</v>
      </c>
      <c r="I30" s="2" t="s">
        <v>158</v>
      </c>
      <c r="J30" s="2">
        <v>0</v>
      </c>
      <c r="K30" s="2">
        <v>1</v>
      </c>
      <c r="L30" s="2">
        <v>0</v>
      </c>
      <c r="M30" s="2" t="s">
        <v>159</v>
      </c>
      <c r="N30" s="2">
        <v>16</v>
      </c>
      <c r="O30" s="2">
        <v>500</v>
      </c>
      <c r="P30" s="2">
        <v>21</v>
      </c>
      <c r="Q30" s="2" t="s">
        <v>157</v>
      </c>
      <c r="S30" s="2" t="s">
        <v>160</v>
      </c>
      <c r="T30" s="2">
        <v>1</v>
      </c>
      <c r="U30" s="2">
        <v>4</v>
      </c>
      <c r="AJ30" s="2">
        <v>1</v>
      </c>
      <c r="BI30" s="14">
        <f t="shared" si="0"/>
        <v>1</v>
      </c>
      <c r="BJ30" s="14"/>
      <c r="BK30" s="14"/>
      <c r="BL30" s="14"/>
    </row>
    <row r="31" spans="3:64" x14ac:dyDescent="0.3">
      <c r="C31" s="2">
        <v>29</v>
      </c>
      <c r="D31" s="2" t="s">
        <v>135</v>
      </c>
      <c r="E31" s="3" t="s">
        <v>162</v>
      </c>
      <c r="F31" s="3" t="s">
        <v>163</v>
      </c>
      <c r="G31" s="2">
        <v>2012</v>
      </c>
      <c r="H31" s="2">
        <v>2018</v>
      </c>
      <c r="I31" s="2" t="s">
        <v>164</v>
      </c>
      <c r="J31" s="2">
        <v>0</v>
      </c>
      <c r="K31" s="2">
        <v>0</v>
      </c>
      <c r="L31" s="2">
        <v>1</v>
      </c>
      <c r="M31" s="2" t="s">
        <v>101</v>
      </c>
      <c r="N31" s="2">
        <v>22</v>
      </c>
      <c r="O31" s="2">
        <v>250</v>
      </c>
      <c r="P31" s="2">
        <v>9</v>
      </c>
      <c r="T31" s="2">
        <v>1</v>
      </c>
      <c r="U31" s="2">
        <v>2</v>
      </c>
      <c r="AJ31" s="2">
        <v>1</v>
      </c>
      <c r="AZ31" s="2">
        <v>1</v>
      </c>
      <c r="BI31" s="14">
        <f t="shared" si="0"/>
        <v>2</v>
      </c>
      <c r="BJ31" s="14"/>
      <c r="BK31" s="14"/>
      <c r="BL31" s="14"/>
    </row>
    <row r="32" spans="3:64" x14ac:dyDescent="0.3">
      <c r="C32" s="2">
        <v>30</v>
      </c>
      <c r="D32" s="2" t="s">
        <v>132</v>
      </c>
      <c r="E32" s="3" t="s">
        <v>133</v>
      </c>
      <c r="F32" s="3" t="s">
        <v>165</v>
      </c>
      <c r="G32" s="2">
        <v>2014</v>
      </c>
      <c r="H32" s="2">
        <v>2015</v>
      </c>
      <c r="I32" s="2" t="s">
        <v>166</v>
      </c>
      <c r="J32" s="2">
        <v>0</v>
      </c>
      <c r="K32" s="2">
        <v>0</v>
      </c>
      <c r="L32" s="2">
        <v>1</v>
      </c>
      <c r="N32" s="2">
        <v>15</v>
      </c>
      <c r="O32" s="2">
        <v>512</v>
      </c>
      <c r="P32" s="2">
        <v>13</v>
      </c>
      <c r="S32" s="2" t="s">
        <v>167</v>
      </c>
      <c r="U32" s="2">
        <v>1</v>
      </c>
      <c r="AJ32" s="2">
        <v>1</v>
      </c>
      <c r="AZ32" s="2">
        <v>1</v>
      </c>
      <c r="BI32" s="14">
        <f t="shared" si="0"/>
        <v>2</v>
      </c>
      <c r="BJ32" s="14"/>
      <c r="BK32" s="14"/>
      <c r="BL32" s="14"/>
    </row>
    <row r="33" spans="3:64" x14ac:dyDescent="0.3">
      <c r="C33" s="2">
        <v>31</v>
      </c>
      <c r="D33" s="2" t="s">
        <v>170</v>
      </c>
      <c r="E33" s="3" t="s">
        <v>169</v>
      </c>
      <c r="F33" s="2" t="s">
        <v>168</v>
      </c>
      <c r="G33" s="2">
        <v>2004</v>
      </c>
      <c r="H33" s="2">
        <v>2005</v>
      </c>
      <c r="I33" s="2" t="s">
        <v>171</v>
      </c>
      <c r="J33" s="2">
        <v>0</v>
      </c>
      <c r="K33" s="2">
        <v>0</v>
      </c>
      <c r="L33" s="2">
        <v>1</v>
      </c>
      <c r="N33" s="2">
        <v>64</v>
      </c>
      <c r="O33" s="2">
        <v>250</v>
      </c>
      <c r="P33" s="2">
        <v>3</v>
      </c>
      <c r="R33" s="2">
        <v>1</v>
      </c>
      <c r="U33" s="2">
        <v>2</v>
      </c>
      <c r="AJ33" s="2">
        <v>1</v>
      </c>
      <c r="AZ33" s="2">
        <v>1</v>
      </c>
      <c r="BI33" s="14">
        <f t="shared" si="0"/>
        <v>2</v>
      </c>
      <c r="BJ33" s="14"/>
      <c r="BK33" s="14"/>
      <c r="BL33" s="14"/>
    </row>
    <row r="34" spans="3:64" x14ac:dyDescent="0.3">
      <c r="C34" s="2">
        <v>32</v>
      </c>
      <c r="D34" s="2" t="s">
        <v>172</v>
      </c>
      <c r="E34" s="2" t="s">
        <v>177</v>
      </c>
      <c r="F34" s="3" t="s">
        <v>173</v>
      </c>
      <c r="G34" s="2">
        <v>2018</v>
      </c>
      <c r="H34" s="2">
        <v>2018</v>
      </c>
      <c r="I34" s="2" t="s">
        <v>174</v>
      </c>
      <c r="J34" s="2">
        <v>0</v>
      </c>
      <c r="K34" s="2">
        <v>1</v>
      </c>
      <c r="L34" s="2">
        <v>0</v>
      </c>
      <c r="M34" s="2" t="s">
        <v>101</v>
      </c>
      <c r="N34" s="2">
        <v>64</v>
      </c>
      <c r="O34" s="2">
        <v>1024</v>
      </c>
      <c r="P34" s="2">
        <v>21</v>
      </c>
      <c r="R34" s="2">
        <v>1</v>
      </c>
      <c r="AN34" s="2">
        <v>1</v>
      </c>
      <c r="BI34" s="14">
        <f t="shared" si="0"/>
        <v>1</v>
      </c>
      <c r="BJ34" s="14"/>
      <c r="BK34" s="14"/>
      <c r="BL34" s="14"/>
    </row>
    <row r="35" spans="3:64" x14ac:dyDescent="0.3">
      <c r="C35" s="2">
        <v>33</v>
      </c>
      <c r="D35" s="2" t="s">
        <v>54</v>
      </c>
      <c r="E35" s="3" t="s">
        <v>176</v>
      </c>
      <c r="F35" s="3" t="s">
        <v>188</v>
      </c>
      <c r="G35" s="2">
        <v>2015</v>
      </c>
      <c r="H35" s="2">
        <v>2017</v>
      </c>
      <c r="I35" s="2" t="s">
        <v>175</v>
      </c>
      <c r="J35" s="2">
        <v>0</v>
      </c>
      <c r="K35" s="2">
        <v>1</v>
      </c>
      <c r="L35" s="2">
        <v>1</v>
      </c>
      <c r="N35" s="2">
        <v>14</v>
      </c>
      <c r="O35" s="2">
        <v>500</v>
      </c>
      <c r="P35" s="2">
        <v>21</v>
      </c>
      <c r="U35" s="2">
        <v>2</v>
      </c>
      <c r="AJ35" s="2">
        <v>1</v>
      </c>
      <c r="BA35" s="2">
        <v>1</v>
      </c>
      <c r="BI35" s="14">
        <f t="shared" si="0"/>
        <v>2</v>
      </c>
      <c r="BJ35" s="14"/>
      <c r="BK35" s="14"/>
      <c r="BL35" s="14"/>
    </row>
    <row r="36" spans="3:64" x14ac:dyDescent="0.3">
      <c r="C36" s="2">
        <v>34</v>
      </c>
      <c r="D36" s="2" t="s">
        <v>54</v>
      </c>
      <c r="E36" s="3" t="s">
        <v>178</v>
      </c>
      <c r="G36" s="2">
        <v>2020</v>
      </c>
      <c r="H36" s="2">
        <v>2020</v>
      </c>
      <c r="I36" s="2" t="s">
        <v>179</v>
      </c>
      <c r="J36" s="2">
        <v>0</v>
      </c>
      <c r="K36" s="2">
        <v>1</v>
      </c>
      <c r="L36" s="2">
        <v>0</v>
      </c>
      <c r="P36" s="2">
        <v>20</v>
      </c>
      <c r="AD36" s="2">
        <v>1</v>
      </c>
      <c r="AE36" s="2">
        <v>1</v>
      </c>
      <c r="BI36" s="14">
        <f t="shared" si="0"/>
        <v>2</v>
      </c>
      <c r="BJ36" s="14"/>
      <c r="BK36" s="14"/>
      <c r="BL36" s="14"/>
    </row>
    <row r="37" spans="3:64" x14ac:dyDescent="0.3">
      <c r="C37" s="2">
        <v>35</v>
      </c>
      <c r="D37" s="2" t="s">
        <v>54</v>
      </c>
      <c r="E37" s="3" t="s">
        <v>180</v>
      </c>
      <c r="G37" s="2">
        <v>2019</v>
      </c>
      <c r="H37" s="2">
        <v>2019</v>
      </c>
      <c r="I37" s="2" t="s">
        <v>181</v>
      </c>
      <c r="J37" s="2">
        <v>0</v>
      </c>
      <c r="K37" s="2">
        <v>1</v>
      </c>
      <c r="L37" s="2">
        <v>0</v>
      </c>
      <c r="M37" s="2" t="s">
        <v>101</v>
      </c>
      <c r="N37" s="2">
        <v>32</v>
      </c>
      <c r="O37" s="2">
        <v>500</v>
      </c>
      <c r="P37" s="2">
        <v>55</v>
      </c>
      <c r="R37" s="2">
        <v>1</v>
      </c>
      <c r="U37" s="2">
        <v>2</v>
      </c>
      <c r="AK37" s="2">
        <v>1</v>
      </c>
      <c r="BI37" s="14">
        <f t="shared" si="0"/>
        <v>1</v>
      </c>
      <c r="BJ37" s="14"/>
      <c r="BK37" s="14"/>
      <c r="BL37" s="14"/>
    </row>
    <row r="38" spans="3:64" x14ac:dyDescent="0.3">
      <c r="C38" s="2">
        <v>36</v>
      </c>
      <c r="D38" s="2" t="s">
        <v>103</v>
      </c>
      <c r="E38" s="3" t="s">
        <v>182</v>
      </c>
      <c r="G38" s="2">
        <v>2019</v>
      </c>
      <c r="H38" s="2">
        <v>2020</v>
      </c>
      <c r="I38" s="2" t="s">
        <v>183</v>
      </c>
      <c r="J38" s="2">
        <v>0</v>
      </c>
      <c r="K38" s="2">
        <v>0</v>
      </c>
      <c r="L38" s="2">
        <v>1</v>
      </c>
      <c r="M38" s="2" t="s">
        <v>184</v>
      </c>
      <c r="N38" s="2">
        <v>64</v>
      </c>
      <c r="O38" s="2">
        <v>5000</v>
      </c>
      <c r="P38" s="2">
        <v>20</v>
      </c>
      <c r="R38" s="2">
        <v>1</v>
      </c>
      <c r="S38" s="2" t="s">
        <v>185</v>
      </c>
      <c r="U38" s="2">
        <v>1</v>
      </c>
      <c r="V38" s="2">
        <v>1</v>
      </c>
      <c r="AJ38" s="2">
        <v>1</v>
      </c>
      <c r="AZ38" s="2">
        <v>1</v>
      </c>
      <c r="BI38" s="14">
        <f t="shared" si="0"/>
        <v>2</v>
      </c>
      <c r="BJ38" s="14"/>
      <c r="BK38" s="14"/>
      <c r="BL38" s="14"/>
    </row>
    <row r="39" spans="3:64" x14ac:dyDescent="0.3">
      <c r="C39" s="2">
        <v>37</v>
      </c>
      <c r="D39" s="2" t="s">
        <v>82</v>
      </c>
      <c r="E39" s="3" t="s">
        <v>189</v>
      </c>
      <c r="G39" s="2">
        <v>2017</v>
      </c>
      <c r="H39" s="2">
        <v>2017</v>
      </c>
      <c r="I39" s="2" t="s">
        <v>230</v>
      </c>
      <c r="J39" s="2">
        <v>0</v>
      </c>
      <c r="K39" s="2">
        <v>1</v>
      </c>
      <c r="L39" s="2">
        <v>0</v>
      </c>
      <c r="M39" s="2" t="s">
        <v>101</v>
      </c>
      <c r="N39" s="2">
        <v>64</v>
      </c>
      <c r="R39" s="2">
        <v>1</v>
      </c>
      <c r="S39" s="2" t="s">
        <v>190</v>
      </c>
      <c r="AM39" s="2">
        <v>1</v>
      </c>
      <c r="BI39" s="14">
        <f t="shared" si="0"/>
        <v>1</v>
      </c>
      <c r="BJ39" s="14"/>
      <c r="BK39" s="14"/>
      <c r="BL39" s="14"/>
    </row>
    <row r="40" spans="3:64" x14ac:dyDescent="0.3">
      <c r="C40" s="2">
        <v>38</v>
      </c>
      <c r="D40" s="2" t="s">
        <v>82</v>
      </c>
      <c r="E40" s="3" t="s">
        <v>192</v>
      </c>
      <c r="H40" s="2">
        <v>2017</v>
      </c>
      <c r="I40" s="2" t="s">
        <v>191</v>
      </c>
      <c r="J40" s="2">
        <v>0</v>
      </c>
      <c r="K40" s="2">
        <v>1</v>
      </c>
      <c r="L40" s="2">
        <v>0</v>
      </c>
      <c r="N40" s="2">
        <v>40</v>
      </c>
      <c r="P40" s="2">
        <v>12</v>
      </c>
      <c r="AK40" s="2">
        <v>1</v>
      </c>
      <c r="BI40" s="14">
        <f t="shared" si="0"/>
        <v>1</v>
      </c>
      <c r="BJ40" s="14"/>
      <c r="BK40" s="14"/>
      <c r="BL40" s="14"/>
    </row>
    <row r="41" spans="3:64" x14ac:dyDescent="0.3">
      <c r="C41" s="2">
        <v>39</v>
      </c>
      <c r="D41" s="2" t="s">
        <v>82</v>
      </c>
      <c r="E41" s="2" t="s">
        <v>193</v>
      </c>
      <c r="F41" s="3" t="s">
        <v>196</v>
      </c>
      <c r="G41" s="2">
        <v>2017</v>
      </c>
      <c r="H41" s="2">
        <v>2017</v>
      </c>
      <c r="I41" s="2" t="s">
        <v>194</v>
      </c>
      <c r="J41" s="2">
        <v>0</v>
      </c>
      <c r="K41" s="2">
        <v>1</v>
      </c>
      <c r="L41" s="2">
        <v>0</v>
      </c>
      <c r="M41" s="2" t="s">
        <v>101</v>
      </c>
      <c r="N41" s="2">
        <v>72</v>
      </c>
      <c r="O41" s="2">
        <v>1024</v>
      </c>
      <c r="P41" s="2">
        <v>14</v>
      </c>
      <c r="BB41" s="2">
        <v>1</v>
      </c>
      <c r="BI41" s="14">
        <f t="shared" si="0"/>
        <v>1</v>
      </c>
      <c r="BJ41" s="14"/>
      <c r="BK41" s="14"/>
      <c r="BL41" s="14"/>
    </row>
    <row r="42" spans="3:64" x14ac:dyDescent="0.3">
      <c r="C42" s="2">
        <v>40</v>
      </c>
      <c r="D42" s="2" t="s">
        <v>197</v>
      </c>
      <c r="E42" s="3" t="s">
        <v>198</v>
      </c>
      <c r="H42" s="2">
        <v>2018</v>
      </c>
      <c r="I42" s="2" t="s">
        <v>229</v>
      </c>
      <c r="J42" s="2">
        <v>0</v>
      </c>
      <c r="K42" s="2">
        <v>1</v>
      </c>
      <c r="L42" s="2">
        <v>0</v>
      </c>
      <c r="M42" s="2" t="s">
        <v>200</v>
      </c>
      <c r="N42" s="2">
        <v>14</v>
      </c>
      <c r="O42" s="2">
        <v>128</v>
      </c>
      <c r="P42" s="2">
        <v>48</v>
      </c>
      <c r="Q42" s="2" t="s">
        <v>199</v>
      </c>
      <c r="AR42" s="2">
        <v>1</v>
      </c>
      <c r="BI42" s="14">
        <f t="shared" si="0"/>
        <v>1</v>
      </c>
      <c r="BJ42" s="14"/>
      <c r="BK42" s="14"/>
      <c r="BL42" s="14"/>
    </row>
    <row r="43" spans="3:64" x14ac:dyDescent="0.3">
      <c r="C43" s="2">
        <v>41</v>
      </c>
      <c r="D43" s="2" t="s">
        <v>103</v>
      </c>
      <c r="E43" s="3" t="s">
        <v>201</v>
      </c>
      <c r="H43" s="2">
        <v>2020</v>
      </c>
      <c r="I43" s="2" t="s">
        <v>202</v>
      </c>
      <c r="J43" s="2">
        <v>0</v>
      </c>
      <c r="K43" s="2">
        <v>1</v>
      </c>
      <c r="L43" s="2">
        <v>0</v>
      </c>
      <c r="O43" s="2">
        <v>1000</v>
      </c>
      <c r="P43" s="2">
        <v>24</v>
      </c>
      <c r="T43" s="2">
        <v>1</v>
      </c>
      <c r="U43" s="2">
        <v>1</v>
      </c>
      <c r="V43" s="2">
        <v>1</v>
      </c>
      <c r="AX43" s="2">
        <v>1</v>
      </c>
      <c r="BI43" s="14">
        <f t="shared" si="0"/>
        <v>1</v>
      </c>
      <c r="BJ43" s="14"/>
      <c r="BK43" s="14"/>
      <c r="BL43" s="14"/>
    </row>
    <row r="44" spans="3:64" x14ac:dyDescent="0.3">
      <c r="C44" s="2">
        <v>42</v>
      </c>
      <c r="D44" s="2" t="s">
        <v>82</v>
      </c>
      <c r="E44" s="2" t="s">
        <v>203</v>
      </c>
      <c r="F44" s="3" t="s">
        <v>208</v>
      </c>
      <c r="G44" s="2">
        <v>2010</v>
      </c>
      <c r="H44" s="2">
        <v>2015</v>
      </c>
      <c r="I44" s="2" t="s">
        <v>204</v>
      </c>
      <c r="J44" s="2">
        <v>0</v>
      </c>
      <c r="K44" s="2">
        <v>1</v>
      </c>
      <c r="L44" s="2">
        <v>0</v>
      </c>
      <c r="N44" s="2">
        <v>63</v>
      </c>
      <c r="O44" s="2">
        <v>500</v>
      </c>
      <c r="P44" s="2">
        <v>20</v>
      </c>
      <c r="Q44" s="2" t="s">
        <v>207</v>
      </c>
      <c r="T44" s="2">
        <v>1</v>
      </c>
      <c r="V44" s="2">
        <v>1</v>
      </c>
      <c r="BC44" s="2">
        <v>1</v>
      </c>
      <c r="BD44" s="2">
        <v>1</v>
      </c>
      <c r="BI44" s="14">
        <f t="shared" si="0"/>
        <v>2</v>
      </c>
      <c r="BJ44" s="14"/>
      <c r="BK44" s="14"/>
      <c r="BL44" s="14"/>
    </row>
    <row r="45" spans="3:64" x14ac:dyDescent="0.3">
      <c r="C45" s="2">
        <v>43</v>
      </c>
      <c r="D45" s="2" t="s">
        <v>231</v>
      </c>
      <c r="E45" s="2" t="s">
        <v>232</v>
      </c>
      <c r="F45" s="2" t="s">
        <v>235</v>
      </c>
      <c r="G45" s="2">
        <v>2020</v>
      </c>
      <c r="H45" s="2">
        <v>2020</v>
      </c>
      <c r="I45" s="9" t="s">
        <v>233</v>
      </c>
      <c r="J45" s="2">
        <v>0</v>
      </c>
      <c r="K45" s="2">
        <v>1</v>
      </c>
      <c r="L45" s="2">
        <v>0</v>
      </c>
      <c r="M45" s="2" t="s">
        <v>101</v>
      </c>
      <c r="N45" s="2">
        <v>64</v>
      </c>
      <c r="O45" s="2">
        <v>500</v>
      </c>
      <c r="P45" s="2">
        <v>28</v>
      </c>
      <c r="R45" s="2">
        <v>1</v>
      </c>
      <c r="S45" s="2" t="s">
        <v>234</v>
      </c>
      <c r="U45" s="2">
        <v>1</v>
      </c>
      <c r="AW45" s="2">
        <v>1</v>
      </c>
      <c r="BI45" s="14">
        <f t="shared" si="0"/>
        <v>1</v>
      </c>
      <c r="BJ45" s="14"/>
      <c r="BK45" s="14"/>
      <c r="BL45" s="14"/>
    </row>
    <row r="46" spans="3:64" x14ac:dyDescent="0.3">
      <c r="C46" s="2">
        <v>44</v>
      </c>
      <c r="D46" s="2" t="s">
        <v>231</v>
      </c>
      <c r="E46" s="3" t="s">
        <v>237</v>
      </c>
      <c r="F46" s="3" t="s">
        <v>236</v>
      </c>
      <c r="G46" s="2">
        <v>2019</v>
      </c>
      <c r="H46" s="2">
        <v>2019</v>
      </c>
      <c r="I46" s="9" t="s">
        <v>249</v>
      </c>
      <c r="J46" s="2">
        <v>0</v>
      </c>
      <c r="K46" s="2">
        <v>1</v>
      </c>
      <c r="L46" s="2">
        <v>0</v>
      </c>
      <c r="M46" s="2" t="s">
        <v>238</v>
      </c>
      <c r="N46" s="2">
        <v>64</v>
      </c>
      <c r="O46" s="2">
        <v>1000</v>
      </c>
      <c r="P46" s="2">
        <v>12</v>
      </c>
      <c r="Q46" s="2" t="s">
        <v>239</v>
      </c>
      <c r="U46" s="2">
        <v>1</v>
      </c>
      <c r="BE46" s="2">
        <v>1</v>
      </c>
      <c r="BI46" s="14">
        <f t="shared" si="0"/>
        <v>1</v>
      </c>
      <c r="BJ46" s="14"/>
      <c r="BK46" s="14"/>
      <c r="BL46" s="14"/>
    </row>
    <row r="47" spans="3:64" x14ac:dyDescent="0.3">
      <c r="C47" s="2">
        <v>45</v>
      </c>
      <c r="D47" s="2" t="s">
        <v>231</v>
      </c>
      <c r="E47" s="2" t="s">
        <v>241</v>
      </c>
      <c r="F47" s="3" t="s">
        <v>243</v>
      </c>
      <c r="G47" s="2">
        <v>2018</v>
      </c>
      <c r="H47" s="2">
        <v>2020</v>
      </c>
      <c r="I47" s="9" t="s">
        <v>242</v>
      </c>
      <c r="J47" s="2">
        <v>0</v>
      </c>
      <c r="K47" s="2">
        <v>1</v>
      </c>
      <c r="L47" s="2">
        <v>0</v>
      </c>
      <c r="M47" s="2" t="s">
        <v>101</v>
      </c>
      <c r="N47" s="2">
        <v>12</v>
      </c>
      <c r="O47" s="2">
        <v>265</v>
      </c>
      <c r="P47" s="2">
        <v>10</v>
      </c>
      <c r="Q47" s="2" t="s">
        <v>244</v>
      </c>
      <c r="S47" s="2" t="s">
        <v>245</v>
      </c>
      <c r="U47" s="2">
        <v>1</v>
      </c>
      <c r="AJ47" s="2">
        <v>1</v>
      </c>
      <c r="BI47" s="14">
        <f t="shared" si="0"/>
        <v>1</v>
      </c>
      <c r="BJ47" s="14"/>
      <c r="BK47" s="14"/>
      <c r="BL47" s="14"/>
    </row>
    <row r="48" spans="3:64" x14ac:dyDescent="0.3">
      <c r="C48" s="2">
        <v>46</v>
      </c>
      <c r="D48" s="2" t="s">
        <v>231</v>
      </c>
      <c r="E48" s="2" t="s">
        <v>246</v>
      </c>
      <c r="H48" s="2">
        <v>2019</v>
      </c>
      <c r="I48" s="9" t="s">
        <v>247</v>
      </c>
      <c r="J48" s="2">
        <v>0</v>
      </c>
      <c r="K48" s="2">
        <v>1</v>
      </c>
      <c r="L48" s="2">
        <v>0</v>
      </c>
      <c r="M48" s="2" t="s">
        <v>57</v>
      </c>
      <c r="N48" s="2">
        <v>64</v>
      </c>
      <c r="O48" s="2">
        <v>500</v>
      </c>
      <c r="P48" s="2">
        <v>8</v>
      </c>
      <c r="R48" s="2">
        <v>1</v>
      </c>
      <c r="U48" s="2">
        <v>2</v>
      </c>
      <c r="X48" s="4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2">
        <v>1</v>
      </c>
      <c r="BI48" s="14">
        <f t="shared" si="0"/>
        <v>1</v>
      </c>
      <c r="BJ48" s="14"/>
      <c r="BK48" s="14"/>
      <c r="BL48" s="14"/>
    </row>
    <row r="49" spans="3:65" x14ac:dyDescent="0.3">
      <c r="D49" s="4"/>
      <c r="E49" s="5"/>
      <c r="F49" s="5"/>
      <c r="G49" s="5"/>
      <c r="I49" s="10" t="s">
        <v>126</v>
      </c>
      <c r="J49" s="10">
        <f>SUM(J3:J48)</f>
        <v>3</v>
      </c>
      <c r="K49" s="10">
        <f t="shared" ref="K49:P49" si="1">SUM(K3:K48)</f>
        <v>41</v>
      </c>
      <c r="L49" s="10">
        <f t="shared" si="1"/>
        <v>6</v>
      </c>
      <c r="M49" s="10">
        <f t="shared" si="1"/>
        <v>0</v>
      </c>
      <c r="N49" s="10">
        <f t="shared" si="1"/>
        <v>2114</v>
      </c>
      <c r="O49" s="10">
        <f t="shared" si="1"/>
        <v>25673</v>
      </c>
      <c r="P49" s="10">
        <f t="shared" si="1"/>
        <v>991</v>
      </c>
      <c r="Q49" s="10"/>
      <c r="R49" s="11"/>
      <c r="S49" s="4"/>
      <c r="T49" s="4"/>
      <c r="U49" s="4"/>
      <c r="AA49" s="12"/>
      <c r="AB49" s="13" t="s">
        <v>252</v>
      </c>
      <c r="AC49" s="12"/>
      <c r="AD49" s="13">
        <f>SUM(AD3:AD48)</f>
        <v>3</v>
      </c>
      <c r="AE49" s="13">
        <f t="shared" ref="AE49:BF49" si="2">SUM(AE3:AE48)</f>
        <v>3</v>
      </c>
      <c r="AF49" s="13">
        <f t="shared" si="2"/>
        <v>1</v>
      </c>
      <c r="AG49" s="13">
        <f t="shared" si="2"/>
        <v>2</v>
      </c>
      <c r="AH49" s="13">
        <f t="shared" si="2"/>
        <v>3</v>
      </c>
      <c r="AI49" s="13">
        <f t="shared" si="2"/>
        <v>2</v>
      </c>
      <c r="AJ49" s="13">
        <f t="shared" si="2"/>
        <v>8</v>
      </c>
      <c r="AK49" s="13">
        <f t="shared" si="2"/>
        <v>7</v>
      </c>
      <c r="AL49" s="13">
        <f t="shared" si="2"/>
        <v>2</v>
      </c>
      <c r="AM49" s="13">
        <f t="shared" si="2"/>
        <v>4</v>
      </c>
      <c r="AN49" s="13">
        <f t="shared" si="2"/>
        <v>3</v>
      </c>
      <c r="AO49" s="13">
        <f t="shared" si="2"/>
        <v>2</v>
      </c>
      <c r="AP49" s="13">
        <f t="shared" si="2"/>
        <v>1</v>
      </c>
      <c r="AQ49" s="13">
        <f t="shared" si="2"/>
        <v>1</v>
      </c>
      <c r="AR49" s="13">
        <f t="shared" si="2"/>
        <v>2</v>
      </c>
      <c r="AS49" s="13">
        <f t="shared" si="2"/>
        <v>1</v>
      </c>
      <c r="AT49" s="13">
        <f t="shared" si="2"/>
        <v>2</v>
      </c>
      <c r="AU49" s="13">
        <f t="shared" si="2"/>
        <v>1</v>
      </c>
      <c r="AV49" s="13">
        <f t="shared" si="2"/>
        <v>2</v>
      </c>
      <c r="AW49" s="13">
        <f t="shared" si="2"/>
        <v>4</v>
      </c>
      <c r="AX49" s="13">
        <f t="shared" si="2"/>
        <v>2</v>
      </c>
      <c r="AY49" s="13">
        <f t="shared" si="2"/>
        <v>1</v>
      </c>
      <c r="AZ49" s="13">
        <f t="shared" si="2"/>
        <v>5</v>
      </c>
      <c r="BA49" s="13">
        <f t="shared" si="2"/>
        <v>1</v>
      </c>
      <c r="BB49" s="13">
        <f t="shared" si="2"/>
        <v>1</v>
      </c>
      <c r="BC49" s="13">
        <f t="shared" si="2"/>
        <v>1</v>
      </c>
      <c r="BD49" s="13">
        <f t="shared" si="2"/>
        <v>1</v>
      </c>
      <c r="BE49" s="13">
        <f t="shared" si="2"/>
        <v>1</v>
      </c>
      <c r="BF49" s="13">
        <f t="shared" si="2"/>
        <v>1</v>
      </c>
      <c r="BG49" s="13"/>
      <c r="BH49" s="12"/>
      <c r="BI49" s="14"/>
      <c r="BJ49" s="14"/>
      <c r="BK49" s="14"/>
      <c r="BL49" s="14"/>
      <c r="BM49" s="4"/>
    </row>
    <row r="50" spans="3:65" x14ac:dyDescent="0.3">
      <c r="D50" s="4"/>
      <c r="E50" s="5"/>
      <c r="F50" s="5"/>
      <c r="G50" s="5"/>
      <c r="I50" s="10" t="s">
        <v>127</v>
      </c>
      <c r="J50" s="10">
        <f t="shared" ref="J50:M50" si="3">MIN(J3:J48)</f>
        <v>0</v>
      </c>
      <c r="K50" s="10">
        <f t="shared" si="3"/>
        <v>0</v>
      </c>
      <c r="L50" s="10">
        <f t="shared" si="3"/>
        <v>0</v>
      </c>
      <c r="M50" s="10">
        <f t="shared" si="3"/>
        <v>0</v>
      </c>
      <c r="N50" s="10">
        <f>MIN(N3:N48)</f>
        <v>4</v>
      </c>
      <c r="O50" s="10">
        <f t="shared" ref="O50:P50" si="4">MIN(O3:O48)</f>
        <v>100</v>
      </c>
      <c r="P50" s="10">
        <f t="shared" si="4"/>
        <v>3</v>
      </c>
      <c r="Q50" s="11"/>
      <c r="R50" s="11"/>
      <c r="S50" s="5"/>
      <c r="AA50" s="12"/>
      <c r="AB50" s="12"/>
      <c r="AC50" s="13" t="s">
        <v>126</v>
      </c>
      <c r="AD50" s="12">
        <f>SUM(AD49:BF49)</f>
        <v>68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2"/>
      <c r="BI50" s="10"/>
      <c r="BJ50" s="10"/>
      <c r="BK50" s="10"/>
      <c r="BL50" s="10"/>
    </row>
    <row r="51" spans="3:65" x14ac:dyDescent="0.3">
      <c r="D51" s="4"/>
      <c r="E51" s="5"/>
      <c r="F51" s="5"/>
      <c r="G51" s="5"/>
      <c r="I51" s="10" t="s">
        <v>128</v>
      </c>
      <c r="J51" s="10">
        <f t="shared" ref="J51:M51" si="5">MAX(J3:J48)</f>
        <v>1</v>
      </c>
      <c r="K51" s="10">
        <f t="shared" si="5"/>
        <v>1</v>
      </c>
      <c r="L51" s="10">
        <f t="shared" si="5"/>
        <v>1</v>
      </c>
      <c r="M51" s="10">
        <f t="shared" si="5"/>
        <v>0</v>
      </c>
      <c r="N51" s="10">
        <f>MAX(N3:N48)</f>
        <v>256</v>
      </c>
      <c r="O51" s="10">
        <f t="shared" ref="O51:P51" si="6">MAX(O3:O48)</f>
        <v>5000</v>
      </c>
      <c r="P51" s="10">
        <f t="shared" si="6"/>
        <v>108</v>
      </c>
      <c r="Q51" s="11"/>
      <c r="R51" s="11"/>
      <c r="S51" s="5"/>
      <c r="AA51" s="12"/>
      <c r="AB51" s="12"/>
      <c r="AC51" s="13" t="s">
        <v>127</v>
      </c>
      <c r="AD51" s="12">
        <f>MIN(AD49:BF49)</f>
        <v>1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2"/>
    </row>
    <row r="52" spans="3:65" x14ac:dyDescent="0.3">
      <c r="I52" s="10" t="s">
        <v>217</v>
      </c>
      <c r="J52" s="10">
        <f t="shared" ref="J52:L52" si="7">AVERAGE(J3:J48)</f>
        <v>6.5217391304347824E-2</v>
      </c>
      <c r="K52" s="10">
        <f t="shared" si="7"/>
        <v>0.89130434782608692</v>
      </c>
      <c r="L52" s="10">
        <f t="shared" si="7"/>
        <v>0.13043478260869565</v>
      </c>
      <c r="M52" s="10"/>
      <c r="N52" s="10">
        <f>AVERAGE(N3:N48)</f>
        <v>50.333333333333336</v>
      </c>
      <c r="O52" s="10">
        <f t="shared" ref="O52:P52" si="8">AVERAGE(O3:O48)</f>
        <v>675.60526315789468</v>
      </c>
      <c r="P52" s="10">
        <f t="shared" si="8"/>
        <v>23.046511627906977</v>
      </c>
      <c r="Q52" s="10"/>
      <c r="R52" s="11"/>
      <c r="S52" s="1"/>
      <c r="AA52" s="12"/>
      <c r="AB52" s="12"/>
      <c r="AC52" s="13" t="s">
        <v>128</v>
      </c>
      <c r="AD52" s="12">
        <f>MAX(AD49:BF49)</f>
        <v>8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2"/>
    </row>
    <row r="53" spans="3:65" x14ac:dyDescent="0.3">
      <c r="I53" s="10" t="s">
        <v>186</v>
      </c>
      <c r="J53" s="11">
        <f t="shared" ref="J53:L53" si="9">STDEV(J3:J48)</f>
        <v>0.24963741822833801</v>
      </c>
      <c r="K53" s="11">
        <f t="shared" si="9"/>
        <v>0.31469638768997782</v>
      </c>
      <c r="L53" s="11">
        <f t="shared" si="9"/>
        <v>0.34050261230349943</v>
      </c>
      <c r="M53" s="11"/>
      <c r="N53" s="11">
        <f>STDEV(N3:N48)</f>
        <v>50.958455899313471</v>
      </c>
      <c r="O53" s="11">
        <f t="shared" ref="O53:P53" si="10">STDEV(O3:O48)</f>
        <v>792.93111862914645</v>
      </c>
      <c r="P53" s="11">
        <f t="shared" si="10"/>
        <v>20.844039331107737</v>
      </c>
      <c r="Q53" s="11"/>
      <c r="R53" s="11"/>
      <c r="AA53" s="12"/>
      <c r="AB53" s="12"/>
      <c r="AC53" s="13" t="s">
        <v>217</v>
      </c>
      <c r="AD53" s="13">
        <f>AVERAGE(AD49:BF49)</f>
        <v>2.3448275862068964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2"/>
    </row>
    <row r="54" spans="3:65" x14ac:dyDescent="0.3">
      <c r="I54" s="10" t="s">
        <v>212</v>
      </c>
      <c r="J54" s="11">
        <f t="shared" ref="J54:L54" si="11">MEDIAN(J3:J48)</f>
        <v>0</v>
      </c>
      <c r="K54" s="11">
        <f t="shared" si="11"/>
        <v>1</v>
      </c>
      <c r="L54" s="11">
        <f t="shared" si="11"/>
        <v>0</v>
      </c>
      <c r="M54" s="11"/>
      <c r="N54" s="11">
        <f>MEDIAN(N3:N48)</f>
        <v>34.5</v>
      </c>
      <c r="O54" s="11">
        <f t="shared" ref="O54:P54" si="12">MEDIAN(O3:O48)</f>
        <v>500</v>
      </c>
      <c r="P54" s="11">
        <f t="shared" si="12"/>
        <v>19</v>
      </c>
      <c r="Q54" s="11"/>
      <c r="R54" s="11"/>
      <c r="AA54" s="12"/>
      <c r="AB54" s="12"/>
      <c r="AC54" s="13" t="s">
        <v>186</v>
      </c>
      <c r="AD54" s="12">
        <f>STDEV(AD49:BF49)</f>
        <v>1.7983298217466261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2"/>
    </row>
    <row r="55" spans="3:65" x14ac:dyDescent="0.3">
      <c r="J55" s="10"/>
      <c r="K55" s="11"/>
      <c r="L55" s="11"/>
      <c r="M55" s="11"/>
      <c r="N55" s="11"/>
      <c r="O55" s="11"/>
      <c r="P55" s="11"/>
      <c r="Q55" s="11"/>
      <c r="R55" s="11"/>
      <c r="S55" s="11"/>
      <c r="AA55" s="12"/>
      <c r="AB55" s="12"/>
      <c r="AC55" s="13" t="s">
        <v>212</v>
      </c>
      <c r="AD55" s="12">
        <f>MEDIAN(AD49:BF49)</f>
        <v>2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2"/>
    </row>
    <row r="56" spans="3:65" x14ac:dyDescent="0.3">
      <c r="J56" s="11"/>
      <c r="K56" s="11"/>
      <c r="L56" s="11"/>
      <c r="M56" s="11"/>
      <c r="N56" s="11"/>
      <c r="O56" s="11"/>
      <c r="P56" s="11"/>
      <c r="Q56" s="11"/>
      <c r="R56" s="11"/>
      <c r="S56" s="1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3:65" x14ac:dyDescent="0.3">
      <c r="J57" s="11"/>
      <c r="K57" s="11"/>
      <c r="L57" s="11"/>
      <c r="M57" s="11"/>
      <c r="N57" s="11"/>
      <c r="O57" s="11"/>
      <c r="P57" s="11"/>
      <c r="Q57" s="11"/>
      <c r="R57" s="11"/>
      <c r="S57" s="11"/>
      <c r="AC57" s="11"/>
      <c r="AD57" s="11"/>
      <c r="AE57" s="11"/>
    </row>
    <row r="58" spans="3:65" x14ac:dyDescent="0.3">
      <c r="J58" s="11"/>
      <c r="K58" s="11"/>
      <c r="L58" s="11"/>
      <c r="M58" s="11"/>
      <c r="N58" s="11"/>
      <c r="O58" s="11"/>
      <c r="P58" s="11"/>
      <c r="Q58" s="11"/>
      <c r="R58" s="11"/>
      <c r="S58" s="11"/>
      <c r="AC58" s="11"/>
      <c r="AD58" s="11"/>
      <c r="AE58" s="11"/>
    </row>
    <row r="59" spans="3:65" x14ac:dyDescent="0.3"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1" spans="3:65" x14ac:dyDescent="0.3">
      <c r="C61" s="5"/>
    </row>
    <row r="62" spans="3:65" x14ac:dyDescent="0.3">
      <c r="E62" s="1" t="s">
        <v>187</v>
      </c>
    </row>
    <row r="63" spans="3:65" x14ac:dyDescent="0.3">
      <c r="F63" s="2" t="s">
        <v>209</v>
      </c>
      <c r="H63" s="1" t="s">
        <v>216</v>
      </c>
      <c r="I63" s="1"/>
      <c r="J63" s="1" t="s">
        <v>210</v>
      </c>
      <c r="K63" s="2" t="s">
        <v>218</v>
      </c>
      <c r="L63" s="2" t="s">
        <v>219</v>
      </c>
      <c r="M63" s="2" t="s">
        <v>211</v>
      </c>
      <c r="Q63" s="1" t="s">
        <v>226</v>
      </c>
    </row>
    <row r="64" spans="3:65" x14ac:dyDescent="0.3">
      <c r="F64" s="2">
        <v>2000</v>
      </c>
      <c r="H64" s="2" cm="1">
        <f t="array" ref="H64:H85">FREQUENCY(H3:H48,F64:F84)</f>
        <v>0</v>
      </c>
      <c r="I64" s="2">
        <f>SUM(H$64:H64)</f>
        <v>0</v>
      </c>
      <c r="J64" s="2">
        <v>0</v>
      </c>
      <c r="K64" s="2" cm="1">
        <f t="array" ref="K64:K77">FREQUENCY(BI3:BI48,J64:J76)</f>
        <v>0</v>
      </c>
      <c r="L64" s="2" cm="1">
        <f t="array" ref="L64:L77">FREQUENCY(AD49:BF49,J64:J76)</f>
        <v>0</v>
      </c>
      <c r="M64" s="2">
        <v>0</v>
      </c>
      <c r="O64" s="2" cm="1">
        <f t="array" ref="O64:O103">FREQUENCY(P3:P48,M64:M102)</f>
        <v>0</v>
      </c>
      <c r="Q64" s="2">
        <v>0</v>
      </c>
      <c r="S64" s="2" cm="1">
        <f t="array" ref="S64:S72">FREQUENCY(N3:N48,Q64:Q71)</f>
        <v>0</v>
      </c>
    </row>
    <row r="65" spans="6:19" x14ac:dyDescent="0.3">
      <c r="F65" s="2">
        <v>2001</v>
      </c>
      <c r="H65" s="2">
        <v>0</v>
      </c>
      <c r="I65" s="2">
        <f>SUM(H$64:H65)</f>
        <v>0</v>
      </c>
      <c r="J65" s="2">
        <v>1</v>
      </c>
      <c r="K65" s="2">
        <v>29</v>
      </c>
      <c r="L65" s="2">
        <v>12</v>
      </c>
      <c r="M65" s="2">
        <v>3</v>
      </c>
      <c r="N65" s="8"/>
      <c r="O65" s="2">
        <v>2</v>
      </c>
      <c r="Q65" s="2">
        <v>1</v>
      </c>
      <c r="R65" s="7"/>
      <c r="S65" s="2">
        <v>0</v>
      </c>
    </row>
    <row r="66" spans="6:19" x14ac:dyDescent="0.3">
      <c r="F66" s="2">
        <v>2002</v>
      </c>
      <c r="H66" s="2">
        <v>0</v>
      </c>
      <c r="I66" s="2">
        <f>SUM(H$64:H66)</f>
        <v>0</v>
      </c>
      <c r="J66" s="2">
        <v>2</v>
      </c>
      <c r="K66" s="2">
        <v>13</v>
      </c>
      <c r="L66" s="2">
        <v>8</v>
      </c>
      <c r="M66" s="2">
        <v>6</v>
      </c>
      <c r="O66" s="2">
        <v>3</v>
      </c>
      <c r="Q66" s="2">
        <v>27</v>
      </c>
      <c r="R66" s="2" t="s">
        <v>220</v>
      </c>
      <c r="S66" s="2">
        <v>13</v>
      </c>
    </row>
    <row r="67" spans="6:19" x14ac:dyDescent="0.3">
      <c r="F67" s="2">
        <v>2003</v>
      </c>
      <c r="H67" s="2">
        <v>0</v>
      </c>
      <c r="I67" s="2">
        <f>SUM(H$64:H67)</f>
        <v>0</v>
      </c>
      <c r="J67" s="2">
        <v>3</v>
      </c>
      <c r="K67" s="2">
        <v>3</v>
      </c>
      <c r="L67" s="2">
        <v>4</v>
      </c>
      <c r="M67" s="2">
        <v>9</v>
      </c>
      <c r="O67" s="2">
        <v>3</v>
      </c>
      <c r="Q67" s="2">
        <v>37</v>
      </c>
      <c r="R67" s="2" t="s">
        <v>221</v>
      </c>
      <c r="S67" s="2">
        <v>9</v>
      </c>
    </row>
    <row r="68" spans="6:19" x14ac:dyDescent="0.3">
      <c r="F68" s="2">
        <v>2004</v>
      </c>
      <c r="H68" s="2">
        <v>0</v>
      </c>
      <c r="I68" s="2">
        <f>SUM(H$64:H68)</f>
        <v>0</v>
      </c>
      <c r="J68" s="2">
        <v>4</v>
      </c>
      <c r="K68" s="2">
        <v>1</v>
      </c>
      <c r="L68" s="2">
        <v>2</v>
      </c>
      <c r="M68" s="2">
        <v>12</v>
      </c>
      <c r="O68" s="2">
        <v>4</v>
      </c>
      <c r="Q68" s="2">
        <v>59</v>
      </c>
      <c r="R68" s="2" t="s">
        <v>222</v>
      </c>
      <c r="S68" s="2">
        <v>3</v>
      </c>
    </row>
    <row r="69" spans="6:19" x14ac:dyDescent="0.3">
      <c r="F69" s="2">
        <v>2005</v>
      </c>
      <c r="H69" s="2">
        <v>1</v>
      </c>
      <c r="I69" s="2">
        <f>SUM(H$64:H69)</f>
        <v>1</v>
      </c>
      <c r="J69" s="2">
        <v>5</v>
      </c>
      <c r="K69" s="2">
        <v>0</v>
      </c>
      <c r="L69" s="2">
        <v>1</v>
      </c>
      <c r="M69" s="2">
        <v>15</v>
      </c>
      <c r="O69" s="2">
        <v>8</v>
      </c>
      <c r="Q69" s="2">
        <v>69</v>
      </c>
      <c r="R69" s="2" t="s">
        <v>223</v>
      </c>
      <c r="S69" s="2">
        <v>13</v>
      </c>
    </row>
    <row r="70" spans="6:19" x14ac:dyDescent="0.3">
      <c r="F70" s="2">
        <v>2006</v>
      </c>
      <c r="H70" s="2">
        <v>0</v>
      </c>
      <c r="I70" s="2">
        <f>SUM(H$64:H70)</f>
        <v>1</v>
      </c>
      <c r="J70" s="2">
        <v>6</v>
      </c>
      <c r="K70" s="2">
        <v>0</v>
      </c>
      <c r="L70" s="2">
        <v>0</v>
      </c>
      <c r="M70" s="2">
        <v>18</v>
      </c>
      <c r="O70" s="2">
        <v>1</v>
      </c>
      <c r="Q70" s="2">
        <v>250</v>
      </c>
      <c r="R70" s="2" t="s">
        <v>224</v>
      </c>
      <c r="S70" s="2">
        <v>2</v>
      </c>
    </row>
    <row r="71" spans="6:19" x14ac:dyDescent="0.3">
      <c r="F71" s="2">
        <v>2007</v>
      </c>
      <c r="H71" s="2">
        <v>0</v>
      </c>
      <c r="I71" s="2">
        <f>SUM(H$64:H71)</f>
        <v>1</v>
      </c>
      <c r="J71" s="2">
        <v>7</v>
      </c>
      <c r="K71" s="2">
        <v>0</v>
      </c>
      <c r="L71" s="2">
        <v>1</v>
      </c>
      <c r="M71" s="2">
        <v>21</v>
      </c>
      <c r="O71" s="2">
        <v>7</v>
      </c>
      <c r="Q71" s="2">
        <v>269</v>
      </c>
      <c r="R71" s="2" t="s">
        <v>225</v>
      </c>
      <c r="S71" s="2">
        <v>2</v>
      </c>
    </row>
    <row r="72" spans="6:19" x14ac:dyDescent="0.3">
      <c r="F72" s="2">
        <v>2008</v>
      </c>
      <c r="H72" s="2">
        <v>0</v>
      </c>
      <c r="I72" s="2">
        <f>SUM(H$64:H72)</f>
        <v>1</v>
      </c>
      <c r="J72" s="2">
        <v>8</v>
      </c>
      <c r="K72" s="2">
        <v>0</v>
      </c>
      <c r="L72" s="2">
        <v>1</v>
      </c>
      <c r="M72" s="2">
        <v>24</v>
      </c>
      <c r="O72" s="2">
        <v>5</v>
      </c>
      <c r="S72" s="2">
        <v>0</v>
      </c>
    </row>
    <row r="73" spans="6:19" x14ac:dyDescent="0.3">
      <c r="F73" s="2">
        <v>2009</v>
      </c>
      <c r="H73" s="2">
        <v>0</v>
      </c>
      <c r="I73" s="2">
        <f>SUM(H$64:H73)</f>
        <v>1</v>
      </c>
      <c r="J73" s="2">
        <v>9</v>
      </c>
      <c r="K73" s="2">
        <v>0</v>
      </c>
      <c r="L73" s="2">
        <v>0</v>
      </c>
      <c r="M73" s="2">
        <v>27</v>
      </c>
      <c r="O73" s="2">
        <v>3</v>
      </c>
    </row>
    <row r="74" spans="6:19" x14ac:dyDescent="0.3">
      <c r="F74" s="2">
        <v>2010</v>
      </c>
      <c r="H74" s="2">
        <v>0</v>
      </c>
      <c r="I74" s="2">
        <f>SUM(H$64:H74)</f>
        <v>1</v>
      </c>
      <c r="J74" s="2">
        <v>10</v>
      </c>
      <c r="K74" s="2">
        <v>0</v>
      </c>
      <c r="L74" s="2">
        <v>0</v>
      </c>
      <c r="M74" s="2">
        <v>30</v>
      </c>
      <c r="O74" s="2">
        <v>1</v>
      </c>
    </row>
    <row r="75" spans="6:19" x14ac:dyDescent="0.3">
      <c r="F75" s="2">
        <v>2011</v>
      </c>
      <c r="H75" s="2">
        <v>0</v>
      </c>
      <c r="I75" s="2">
        <f>SUM(H$64:H75)</f>
        <v>1</v>
      </c>
      <c r="J75" s="2">
        <v>11</v>
      </c>
      <c r="K75" s="2">
        <v>0</v>
      </c>
      <c r="L75" s="2">
        <v>0</v>
      </c>
      <c r="M75" s="2">
        <v>33</v>
      </c>
      <c r="O75" s="2">
        <v>0</v>
      </c>
    </row>
    <row r="76" spans="6:19" x14ac:dyDescent="0.3">
      <c r="F76" s="2">
        <v>2012</v>
      </c>
      <c r="H76" s="2">
        <v>1</v>
      </c>
      <c r="I76" s="2">
        <f>SUM(H$64:H76)</f>
        <v>2</v>
      </c>
      <c r="J76" s="2">
        <v>12</v>
      </c>
      <c r="K76" s="2">
        <v>0</v>
      </c>
      <c r="L76" s="2">
        <v>0</v>
      </c>
      <c r="M76" s="2">
        <v>36</v>
      </c>
      <c r="O76" s="2">
        <v>0</v>
      </c>
    </row>
    <row r="77" spans="6:19" x14ac:dyDescent="0.3">
      <c r="F77" s="2">
        <v>2013</v>
      </c>
      <c r="H77" s="2">
        <v>0</v>
      </c>
      <c r="I77" s="2">
        <f>SUM(H$64:H77)</f>
        <v>2</v>
      </c>
      <c r="K77" s="2">
        <v>0</v>
      </c>
      <c r="L77" s="2">
        <v>0</v>
      </c>
      <c r="M77" s="2">
        <v>39</v>
      </c>
      <c r="O77" s="2">
        <v>0</v>
      </c>
    </row>
    <row r="78" spans="6:19" x14ac:dyDescent="0.3">
      <c r="F78" s="2">
        <v>2014</v>
      </c>
      <c r="H78" s="2">
        <v>0</v>
      </c>
      <c r="I78" s="2">
        <f>SUM(H$64:H78)</f>
        <v>2</v>
      </c>
      <c r="M78" s="2">
        <v>42</v>
      </c>
      <c r="O78" s="2">
        <v>0</v>
      </c>
    </row>
    <row r="79" spans="6:19" x14ac:dyDescent="0.3">
      <c r="F79" s="2">
        <v>2015</v>
      </c>
      <c r="H79" s="2">
        <v>5</v>
      </c>
      <c r="I79" s="2">
        <f>SUM(H$64:H79)</f>
        <v>7</v>
      </c>
      <c r="M79" s="2">
        <v>45</v>
      </c>
      <c r="O79" s="2">
        <v>0</v>
      </c>
    </row>
    <row r="80" spans="6:19" x14ac:dyDescent="0.3">
      <c r="F80" s="2">
        <v>2016</v>
      </c>
      <c r="H80" s="2">
        <v>1</v>
      </c>
      <c r="I80" s="2">
        <f>SUM(H$64:H80)</f>
        <v>8</v>
      </c>
      <c r="M80" s="2">
        <v>48</v>
      </c>
      <c r="O80" s="2">
        <v>1</v>
      </c>
    </row>
    <row r="81" spans="6:15" x14ac:dyDescent="0.3">
      <c r="F81" s="2">
        <v>2017</v>
      </c>
      <c r="H81" s="2">
        <v>9</v>
      </c>
      <c r="I81" s="2">
        <f>SUM(H$64:H81)</f>
        <v>17</v>
      </c>
      <c r="M81" s="2">
        <v>51</v>
      </c>
      <c r="O81" s="2">
        <v>1</v>
      </c>
    </row>
    <row r="82" spans="6:15" x14ac:dyDescent="0.3">
      <c r="F82" s="2">
        <v>2018</v>
      </c>
      <c r="H82" s="5">
        <v>6</v>
      </c>
      <c r="I82" s="2">
        <f>SUM(H$64:H82)</f>
        <v>23</v>
      </c>
      <c r="M82" s="2">
        <v>54</v>
      </c>
      <c r="O82" s="2">
        <v>0</v>
      </c>
    </row>
    <row r="83" spans="6:15" x14ac:dyDescent="0.3">
      <c r="F83" s="2">
        <v>2019</v>
      </c>
      <c r="H83" s="5">
        <v>8</v>
      </c>
      <c r="I83" s="2">
        <f>SUM(H$64:H83)</f>
        <v>31</v>
      </c>
      <c r="M83" s="2">
        <v>57</v>
      </c>
      <c r="O83" s="2">
        <v>1</v>
      </c>
    </row>
    <row r="84" spans="6:15" x14ac:dyDescent="0.3">
      <c r="F84" s="2">
        <v>2020</v>
      </c>
      <c r="H84" s="2">
        <v>9</v>
      </c>
      <c r="I84" s="2">
        <f>SUM(H$64:H84)</f>
        <v>40</v>
      </c>
      <c r="M84" s="2">
        <v>60</v>
      </c>
      <c r="O84" s="2">
        <v>0</v>
      </c>
    </row>
    <row r="85" spans="6:15" x14ac:dyDescent="0.3">
      <c r="H85" s="2">
        <v>0</v>
      </c>
      <c r="M85" s="2">
        <v>63</v>
      </c>
      <c r="O85" s="2">
        <v>0</v>
      </c>
    </row>
    <row r="86" spans="6:15" x14ac:dyDescent="0.3">
      <c r="M86" s="2">
        <v>66</v>
      </c>
      <c r="O86" s="2">
        <v>1</v>
      </c>
    </row>
    <row r="87" spans="6:15" x14ac:dyDescent="0.3">
      <c r="M87" s="2">
        <v>69</v>
      </c>
      <c r="O87" s="2">
        <v>0</v>
      </c>
    </row>
    <row r="88" spans="6:15" x14ac:dyDescent="0.3">
      <c r="M88" s="2">
        <v>72</v>
      </c>
      <c r="O88" s="2">
        <v>0</v>
      </c>
    </row>
    <row r="89" spans="6:15" x14ac:dyDescent="0.3">
      <c r="M89" s="2">
        <v>75</v>
      </c>
      <c r="O89" s="2">
        <v>0</v>
      </c>
    </row>
    <row r="90" spans="6:15" x14ac:dyDescent="0.3">
      <c r="M90" s="2">
        <v>78</v>
      </c>
      <c r="O90" s="2">
        <v>0</v>
      </c>
    </row>
    <row r="91" spans="6:15" x14ac:dyDescent="0.3">
      <c r="M91" s="2">
        <v>81</v>
      </c>
      <c r="O91" s="2">
        <v>1</v>
      </c>
    </row>
    <row r="92" spans="6:15" x14ac:dyDescent="0.3">
      <c r="M92" s="2">
        <v>84</v>
      </c>
      <c r="O92" s="2">
        <v>0</v>
      </c>
    </row>
    <row r="93" spans="6:15" x14ac:dyDescent="0.3">
      <c r="M93" s="2">
        <v>87</v>
      </c>
      <c r="O93" s="2">
        <v>0</v>
      </c>
    </row>
    <row r="94" spans="6:15" x14ac:dyDescent="0.3">
      <c r="M94" s="2">
        <v>90</v>
      </c>
      <c r="O94" s="2">
        <v>0</v>
      </c>
    </row>
    <row r="95" spans="6:15" x14ac:dyDescent="0.3">
      <c r="M95" s="2">
        <v>93</v>
      </c>
      <c r="O95" s="2">
        <v>0</v>
      </c>
    </row>
    <row r="96" spans="6:15" x14ac:dyDescent="0.3">
      <c r="M96" s="2">
        <v>96</v>
      </c>
      <c r="O96" s="2">
        <v>0</v>
      </c>
    </row>
    <row r="97" spans="13:15" x14ac:dyDescent="0.3">
      <c r="M97" s="2">
        <v>99</v>
      </c>
      <c r="O97" s="2">
        <v>0</v>
      </c>
    </row>
    <row r="98" spans="13:15" x14ac:dyDescent="0.3">
      <c r="M98" s="2">
        <v>102</v>
      </c>
      <c r="O98" s="2">
        <v>0</v>
      </c>
    </row>
    <row r="99" spans="13:15" x14ac:dyDescent="0.3">
      <c r="M99" s="2">
        <v>105</v>
      </c>
      <c r="O99" s="2">
        <v>0</v>
      </c>
    </row>
    <row r="100" spans="13:15" x14ac:dyDescent="0.3">
      <c r="M100" s="2">
        <v>108</v>
      </c>
      <c r="O100" s="2">
        <v>1</v>
      </c>
    </row>
    <row r="101" spans="13:15" x14ac:dyDescent="0.3">
      <c r="M101" s="2">
        <v>111</v>
      </c>
      <c r="O101" s="2">
        <v>0</v>
      </c>
    </row>
    <row r="102" spans="13:15" x14ac:dyDescent="0.3">
      <c r="M102" s="2">
        <v>114</v>
      </c>
      <c r="O102" s="2">
        <v>0</v>
      </c>
    </row>
    <row r="103" spans="13:15" x14ac:dyDescent="0.3">
      <c r="M103" s="2">
        <f>M102+3</f>
        <v>117</v>
      </c>
      <c r="O103" s="2">
        <v>0</v>
      </c>
    </row>
    <row r="104" spans="13:15" x14ac:dyDescent="0.3">
      <c r="M104" s="2">
        <f>M103+3</f>
        <v>120</v>
      </c>
    </row>
  </sheetData>
  <phoneticPr fontId="3" type="noConversion"/>
  <hyperlinks>
    <hyperlink ref="E24" r:id="rId1"/>
    <hyperlink ref="E3" r:id="rId2"/>
    <hyperlink ref="F6" r:id="rId3"/>
    <hyperlink ref="F18" r:id="rId4"/>
    <hyperlink ref="F5" r:id="rId5"/>
    <hyperlink ref="E4" r:id="rId6"/>
    <hyperlink ref="E9" r:id="rId7"/>
    <hyperlink ref="E8" r:id="rId8"/>
    <hyperlink ref="F10" r:id="rId9"/>
    <hyperlink ref="F11" r:id="rId10"/>
    <hyperlink ref="E12" r:id="rId11"/>
    <hyperlink ref="F13" r:id="rId12"/>
    <hyperlink ref="E14" r:id="rId13"/>
    <hyperlink ref="F15" r:id="rId14"/>
    <hyperlink ref="E15" r:id="rId15"/>
    <hyperlink ref="E16" r:id="rId16"/>
    <hyperlink ref="F3" r:id="rId17"/>
    <hyperlink ref="E6" r:id="rId18"/>
    <hyperlink ref="F7" r:id="rId19"/>
    <hyperlink ref="E10" r:id="rId20"/>
    <hyperlink ref="F17" r:id="rId21"/>
    <hyperlink ref="E17" r:id="rId22"/>
    <hyperlink ref="E20" r:id="rId23"/>
    <hyperlink ref="E21" r:id="rId24"/>
    <hyperlink ref="E22" r:id="rId25"/>
    <hyperlink ref="E23" r:id="rId26"/>
    <hyperlink ref="E25" r:id="rId27"/>
    <hyperlink ref="F34" r:id="rId28"/>
    <hyperlink ref="E13" r:id="rId29"/>
    <hyperlink ref="E18" r:id="rId30"/>
    <hyperlink ref="E19" r:id="rId31"/>
    <hyperlink ref="E35" r:id="rId32"/>
    <hyperlink ref="E36" r:id="rId33"/>
    <hyperlink ref="E37" r:id="rId34"/>
    <hyperlink ref="E26" r:id="rId35" location="moabb.datasets.Shin2017A"/>
    <hyperlink ref="E29" r:id="rId36"/>
    <hyperlink ref="E33" r:id="rId37"/>
    <hyperlink ref="E43" r:id="rId38"/>
    <hyperlink ref="E7" r:id="rId39"/>
    <hyperlink ref="F9" r:id="rId40"/>
    <hyperlink ref="F16" r:id="rId41"/>
    <hyperlink ref="F19" r:id="rId42"/>
    <hyperlink ref="F21" r:id="rId43"/>
    <hyperlink ref="F23" r:id="rId44"/>
    <hyperlink ref="F27" r:id="rId45"/>
    <hyperlink ref="F28" r:id="rId46"/>
    <hyperlink ref="F29" r:id="rId47"/>
    <hyperlink ref="F30" r:id="rId48"/>
    <hyperlink ref="F31" r:id="rId49"/>
    <hyperlink ref="F35" r:id="rId50"/>
    <hyperlink ref="E31" r:id="rId51"/>
    <hyperlink ref="E32" r:id="rId52"/>
    <hyperlink ref="E38" r:id="rId53"/>
    <hyperlink ref="E39" r:id="rId54" location=".X5lmri9h1QI"/>
    <hyperlink ref="E40" r:id="rId55"/>
    <hyperlink ref="F41" r:id="rId56"/>
    <hyperlink ref="E42" r:id="rId57"/>
    <hyperlink ref="F44" r:id="rId58"/>
    <hyperlink ref="F32" r:id="rId59"/>
    <hyperlink ref="F47" r:id="rId60"/>
    <hyperlink ref="F46" r:id="rId61"/>
    <hyperlink ref="E46" r:id="rId62"/>
  </hyperlinks>
  <pageMargins left="0.7" right="0.7" top="0.75" bottom="0.75" header="0.3" footer="0.3"/>
  <pageSetup paperSize="9" orientation="portrait" horizontalDpi="0" verticalDpi="0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b.somon</cp:lastModifiedBy>
  <dcterms:created xsi:type="dcterms:W3CDTF">2020-10-08T10:11:54Z</dcterms:created>
  <dcterms:modified xsi:type="dcterms:W3CDTF">2020-11-13T13:33:22Z</dcterms:modified>
</cp:coreProperties>
</file>