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AMU\Research\"/>
    </mc:Choice>
  </mc:AlternateContent>
  <bookViews>
    <workbookView xWindow="0" yWindow="0" windowWidth="28800" windowHeight="12435"/>
  </bookViews>
  <sheets>
    <sheet name="Wire Locations" sheetId="1" r:id="rId1"/>
    <sheet name="Magnet Orientation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5" i="2"/>
  <c r="C6" i="2"/>
  <c r="C8" i="2"/>
  <c r="C7" i="2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6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6" i="2"/>
  <c r="B20" i="1"/>
  <c r="B19" i="1"/>
  <c r="E21" i="1" l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J198" i="1"/>
  <c r="H199" i="1"/>
  <c r="I199" i="1"/>
  <c r="H200" i="1"/>
  <c r="I200" i="1"/>
  <c r="H201" i="1"/>
  <c r="I201" i="1"/>
  <c r="K201" i="1"/>
  <c r="H202" i="1"/>
  <c r="I202" i="1"/>
  <c r="H203" i="1"/>
  <c r="I203" i="1"/>
  <c r="K203" i="1"/>
  <c r="H204" i="1"/>
  <c r="I204" i="1"/>
  <c r="H205" i="1"/>
  <c r="I205" i="1"/>
  <c r="K205" i="1"/>
  <c r="H206" i="1"/>
  <c r="I206" i="1"/>
  <c r="H207" i="1"/>
  <c r="I207" i="1"/>
  <c r="K207" i="1"/>
  <c r="H208" i="1"/>
  <c r="I208" i="1"/>
  <c r="H209" i="1"/>
  <c r="I209" i="1"/>
  <c r="K209" i="1"/>
  <c r="H210" i="1"/>
  <c r="I210" i="1"/>
  <c r="H211" i="1"/>
  <c r="I211" i="1"/>
  <c r="K211" i="1"/>
  <c r="H212" i="1"/>
  <c r="I212" i="1"/>
  <c r="H213" i="1"/>
  <c r="I213" i="1"/>
  <c r="K213" i="1"/>
  <c r="H214" i="1"/>
  <c r="I214" i="1"/>
  <c r="H215" i="1"/>
  <c r="I215" i="1"/>
  <c r="K215" i="1"/>
  <c r="H216" i="1"/>
  <c r="I216" i="1"/>
  <c r="H217" i="1"/>
  <c r="I217" i="1"/>
  <c r="K217" i="1"/>
  <c r="H218" i="1"/>
  <c r="I218" i="1"/>
  <c r="H219" i="1"/>
  <c r="I219" i="1"/>
  <c r="K219" i="1"/>
  <c r="H29" i="1"/>
  <c r="I29" i="1"/>
  <c r="J28" i="1"/>
  <c r="I28" i="1"/>
  <c r="H28" i="1"/>
  <c r="F28" i="1"/>
  <c r="G28" i="1"/>
  <c r="F29" i="1"/>
  <c r="G29" i="1"/>
  <c r="F30" i="1"/>
  <c r="G30" i="1" s="1"/>
  <c r="F31" i="1"/>
  <c r="G31" i="1"/>
  <c r="F32" i="1"/>
  <c r="G32" i="1"/>
  <c r="F33" i="1"/>
  <c r="G33" i="1"/>
  <c r="F34" i="1"/>
  <c r="G34" i="1" s="1"/>
  <c r="F35" i="1"/>
  <c r="G35" i="1"/>
  <c r="F36" i="1"/>
  <c r="G36" i="1"/>
  <c r="F37" i="1"/>
  <c r="G37" i="1"/>
  <c r="F38" i="1"/>
  <c r="G38" i="1" s="1"/>
  <c r="F39" i="1"/>
  <c r="G39" i="1"/>
  <c r="F40" i="1"/>
  <c r="G40" i="1"/>
  <c r="F41" i="1"/>
  <c r="G41" i="1"/>
  <c r="F42" i="1"/>
  <c r="G42" i="1" s="1"/>
  <c r="F43" i="1"/>
  <c r="G43" i="1"/>
  <c r="F44" i="1"/>
  <c r="G44" i="1"/>
  <c r="F45" i="1"/>
  <c r="G45" i="1"/>
  <c r="F46" i="1"/>
  <c r="G46" i="1" s="1"/>
  <c r="F47" i="1"/>
  <c r="G47" i="1"/>
  <c r="F48" i="1"/>
  <c r="G48" i="1"/>
  <c r="F49" i="1"/>
  <c r="G49" i="1"/>
  <c r="F50" i="1"/>
  <c r="G50" i="1" s="1"/>
  <c r="F51" i="1"/>
  <c r="G51" i="1"/>
  <c r="F52" i="1"/>
  <c r="G52" i="1"/>
  <c r="F53" i="1"/>
  <c r="G53" i="1"/>
  <c r="F54" i="1"/>
  <c r="G54" i="1" s="1"/>
  <c r="F55" i="1"/>
  <c r="G55" i="1"/>
  <c r="F56" i="1"/>
  <c r="G56" i="1"/>
  <c r="F57" i="1"/>
  <c r="G57" i="1"/>
  <c r="F58" i="1"/>
  <c r="G58" i="1" s="1"/>
  <c r="F59" i="1"/>
  <c r="G59" i="1"/>
  <c r="F60" i="1"/>
  <c r="G60" i="1"/>
  <c r="F61" i="1"/>
  <c r="G61" i="1"/>
  <c r="F62" i="1"/>
  <c r="G62" i="1" s="1"/>
  <c r="F63" i="1"/>
  <c r="G63" i="1"/>
  <c r="F64" i="1"/>
  <c r="G64" i="1"/>
  <c r="F65" i="1"/>
  <c r="G65" i="1"/>
  <c r="F66" i="1"/>
  <c r="G66" i="1" s="1"/>
  <c r="F67" i="1"/>
  <c r="G67" i="1"/>
  <c r="F68" i="1"/>
  <c r="G68" i="1"/>
  <c r="F69" i="1"/>
  <c r="G69" i="1"/>
  <c r="F70" i="1"/>
  <c r="G70" i="1" s="1"/>
  <c r="F71" i="1"/>
  <c r="G71" i="1"/>
  <c r="F72" i="1"/>
  <c r="G72" i="1"/>
  <c r="F73" i="1"/>
  <c r="G73" i="1"/>
  <c r="F74" i="1"/>
  <c r="G74" i="1" s="1"/>
  <c r="F75" i="1"/>
  <c r="G75" i="1"/>
  <c r="F76" i="1"/>
  <c r="G76" i="1"/>
  <c r="F77" i="1"/>
  <c r="G77" i="1"/>
  <c r="F78" i="1"/>
  <c r="G78" i="1" s="1"/>
  <c r="F79" i="1"/>
  <c r="G79" i="1"/>
  <c r="F80" i="1"/>
  <c r="G80" i="1"/>
  <c r="F81" i="1"/>
  <c r="G81" i="1"/>
  <c r="F82" i="1"/>
  <c r="G82" i="1" s="1"/>
  <c r="F83" i="1"/>
  <c r="G83" i="1"/>
  <c r="F84" i="1"/>
  <c r="G84" i="1"/>
  <c r="F85" i="1"/>
  <c r="G85" i="1"/>
  <c r="F86" i="1"/>
  <c r="G86" i="1" s="1"/>
  <c r="F87" i="1"/>
  <c r="G87" i="1"/>
  <c r="F88" i="1"/>
  <c r="G88" i="1"/>
  <c r="F89" i="1"/>
  <c r="G89" i="1"/>
  <c r="F90" i="1"/>
  <c r="G90" i="1" s="1"/>
  <c r="F91" i="1"/>
  <c r="G91" i="1"/>
  <c r="F92" i="1"/>
  <c r="G92" i="1"/>
  <c r="F93" i="1"/>
  <c r="G93" i="1"/>
  <c r="F94" i="1"/>
  <c r="G94" i="1" s="1"/>
  <c r="F95" i="1"/>
  <c r="G95" i="1"/>
  <c r="F96" i="1"/>
  <c r="G96" i="1"/>
  <c r="F97" i="1"/>
  <c r="G97" i="1"/>
  <c r="F98" i="1"/>
  <c r="G98" i="1" s="1"/>
  <c r="F99" i="1"/>
  <c r="G99" i="1" s="1"/>
  <c r="F100" i="1"/>
  <c r="G100" i="1"/>
  <c r="F101" i="1"/>
  <c r="G101" i="1"/>
  <c r="F102" i="1"/>
  <c r="G102" i="1" s="1"/>
  <c r="F103" i="1"/>
  <c r="G103" i="1" s="1"/>
  <c r="F104" i="1"/>
  <c r="G104" i="1"/>
  <c r="F105" i="1"/>
  <c r="G105" i="1"/>
  <c r="F106" i="1"/>
  <c r="G106" i="1" s="1"/>
  <c r="F107" i="1"/>
  <c r="G107" i="1" s="1"/>
  <c r="F108" i="1"/>
  <c r="G108" i="1"/>
  <c r="F109" i="1"/>
  <c r="G109" i="1"/>
  <c r="F110" i="1"/>
  <c r="G110" i="1" s="1"/>
  <c r="F111" i="1"/>
  <c r="G111" i="1" s="1"/>
  <c r="F112" i="1"/>
  <c r="G112" i="1"/>
  <c r="F113" i="1"/>
  <c r="G113" i="1"/>
  <c r="F114" i="1"/>
  <c r="G114" i="1" s="1"/>
  <c r="F115" i="1"/>
  <c r="G115" i="1" s="1"/>
  <c r="F116" i="1"/>
  <c r="G116" i="1"/>
  <c r="F117" i="1"/>
  <c r="G117" i="1"/>
  <c r="F118" i="1"/>
  <c r="G118" i="1" s="1"/>
  <c r="F119" i="1"/>
  <c r="G119" i="1" s="1"/>
  <c r="F120" i="1"/>
  <c r="G120" i="1"/>
  <c r="F121" i="1"/>
  <c r="G121" i="1"/>
  <c r="F122" i="1"/>
  <c r="G122" i="1" s="1"/>
  <c r="F123" i="1"/>
  <c r="G123" i="1" s="1"/>
  <c r="F124" i="1"/>
  <c r="G124" i="1"/>
  <c r="F125" i="1"/>
  <c r="G125" i="1"/>
  <c r="F126" i="1"/>
  <c r="G126" i="1" s="1"/>
  <c r="F127" i="1"/>
  <c r="G127" i="1" s="1"/>
  <c r="F128" i="1"/>
  <c r="G128" i="1"/>
  <c r="F129" i="1"/>
  <c r="G129" i="1"/>
  <c r="F130" i="1"/>
  <c r="G130" i="1" s="1"/>
  <c r="F131" i="1"/>
  <c r="G131" i="1" s="1"/>
  <c r="F132" i="1"/>
  <c r="G132" i="1"/>
  <c r="F133" i="1"/>
  <c r="G133" i="1"/>
  <c r="F134" i="1"/>
  <c r="G134" i="1" s="1"/>
  <c r="F135" i="1"/>
  <c r="G135" i="1" s="1"/>
  <c r="F136" i="1"/>
  <c r="G136" i="1"/>
  <c r="F137" i="1"/>
  <c r="G137" i="1"/>
  <c r="F138" i="1"/>
  <c r="G138" i="1" s="1"/>
  <c r="F139" i="1"/>
  <c r="G139" i="1" s="1"/>
  <c r="F140" i="1"/>
  <c r="G140" i="1"/>
  <c r="F141" i="1"/>
  <c r="G141" i="1"/>
  <c r="F142" i="1"/>
  <c r="G142" i="1" s="1"/>
  <c r="F143" i="1"/>
  <c r="G143" i="1" s="1"/>
  <c r="F144" i="1"/>
  <c r="G144" i="1"/>
  <c r="F145" i="1"/>
  <c r="G145" i="1"/>
  <c r="F146" i="1"/>
  <c r="G146" i="1" s="1"/>
  <c r="F147" i="1"/>
  <c r="G147" i="1" s="1"/>
  <c r="F148" i="1"/>
  <c r="G148" i="1"/>
  <c r="F149" i="1"/>
  <c r="G149" i="1"/>
  <c r="F150" i="1"/>
  <c r="G150" i="1" s="1"/>
  <c r="F151" i="1"/>
  <c r="G151" i="1" s="1"/>
  <c r="F152" i="1"/>
  <c r="G152" i="1"/>
  <c r="F153" i="1"/>
  <c r="G153" i="1"/>
  <c r="F154" i="1"/>
  <c r="G154" i="1" s="1"/>
  <c r="F155" i="1"/>
  <c r="G155" i="1" s="1"/>
  <c r="F156" i="1"/>
  <c r="G156" i="1"/>
  <c r="F157" i="1"/>
  <c r="G157" i="1"/>
  <c r="F158" i="1"/>
  <c r="G158" i="1" s="1"/>
  <c r="F159" i="1"/>
  <c r="G159" i="1" s="1"/>
  <c r="F160" i="1"/>
  <c r="G160" i="1"/>
  <c r="F161" i="1"/>
  <c r="G161" i="1"/>
  <c r="F162" i="1"/>
  <c r="G162" i="1" s="1"/>
  <c r="F163" i="1"/>
  <c r="G163" i="1" s="1"/>
  <c r="F164" i="1"/>
  <c r="G164" i="1"/>
  <c r="F165" i="1"/>
  <c r="G165" i="1"/>
  <c r="F166" i="1"/>
  <c r="G166" i="1" s="1"/>
  <c r="F167" i="1"/>
  <c r="G167" i="1" s="1"/>
  <c r="F168" i="1"/>
  <c r="G168" i="1"/>
  <c r="F169" i="1"/>
  <c r="G169" i="1"/>
  <c r="F170" i="1"/>
  <c r="G170" i="1" s="1"/>
  <c r="F171" i="1"/>
  <c r="G171" i="1" s="1"/>
  <c r="F172" i="1"/>
  <c r="G172" i="1"/>
  <c r="F173" i="1"/>
  <c r="G173" i="1"/>
  <c r="F174" i="1"/>
  <c r="G174" i="1" s="1"/>
  <c r="F175" i="1"/>
  <c r="G175" i="1" s="1"/>
  <c r="F176" i="1"/>
  <c r="G176" i="1"/>
  <c r="F177" i="1"/>
  <c r="G177" i="1"/>
  <c r="F178" i="1"/>
  <c r="G178" i="1" s="1"/>
  <c r="F179" i="1"/>
  <c r="G179" i="1" s="1"/>
  <c r="F180" i="1"/>
  <c r="G180" i="1"/>
  <c r="F181" i="1"/>
  <c r="G181" i="1"/>
  <c r="F182" i="1"/>
  <c r="G182" i="1" s="1"/>
  <c r="F183" i="1"/>
  <c r="G183" i="1" s="1"/>
  <c r="F184" i="1"/>
  <c r="G184" i="1"/>
  <c r="F185" i="1"/>
  <c r="G185" i="1"/>
  <c r="F186" i="1"/>
  <c r="G186" i="1" s="1"/>
  <c r="F187" i="1"/>
  <c r="G187" i="1" s="1"/>
  <c r="F188" i="1"/>
  <c r="G188" i="1"/>
  <c r="F189" i="1"/>
  <c r="G189" i="1"/>
  <c r="F190" i="1"/>
  <c r="G190" i="1" s="1"/>
  <c r="F191" i="1"/>
  <c r="G191" i="1" s="1"/>
  <c r="F192" i="1"/>
  <c r="G192" i="1"/>
  <c r="F193" i="1"/>
  <c r="G193" i="1"/>
  <c r="F194" i="1"/>
  <c r="G194" i="1" s="1"/>
  <c r="F195" i="1"/>
  <c r="G195" i="1" s="1"/>
  <c r="F196" i="1"/>
  <c r="G196" i="1"/>
  <c r="F197" i="1"/>
  <c r="G197" i="1"/>
  <c r="F198" i="1"/>
  <c r="G198" i="1" s="1"/>
  <c r="F199" i="1"/>
  <c r="G199" i="1" s="1"/>
  <c r="F200" i="1"/>
  <c r="G200" i="1"/>
  <c r="F201" i="1"/>
  <c r="G201" i="1"/>
  <c r="F202" i="1"/>
  <c r="G202" i="1" s="1"/>
  <c r="F203" i="1"/>
  <c r="G203" i="1" s="1"/>
  <c r="F204" i="1"/>
  <c r="G204" i="1"/>
  <c r="F205" i="1"/>
  <c r="G205" i="1"/>
  <c r="F206" i="1"/>
  <c r="G206" i="1" s="1"/>
  <c r="F207" i="1"/>
  <c r="G207" i="1" s="1"/>
  <c r="F208" i="1"/>
  <c r="G208" i="1"/>
  <c r="F209" i="1"/>
  <c r="G209" i="1"/>
  <c r="F210" i="1"/>
  <c r="G210" i="1" s="1"/>
  <c r="F211" i="1"/>
  <c r="G211" i="1" s="1"/>
  <c r="F212" i="1"/>
  <c r="G212" i="1"/>
  <c r="F213" i="1"/>
  <c r="G213" i="1"/>
  <c r="F214" i="1"/>
  <c r="G214" i="1" s="1"/>
  <c r="F215" i="1"/>
  <c r="G215" i="1" s="1"/>
  <c r="F216" i="1"/>
  <c r="G216" i="1"/>
  <c r="F217" i="1"/>
  <c r="G217" i="1"/>
  <c r="F218" i="1"/>
  <c r="G218" i="1" s="1"/>
  <c r="F219" i="1"/>
  <c r="G219" i="1" s="1"/>
  <c r="B45" i="1"/>
  <c r="C45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D45" i="1"/>
  <c r="B46" i="1"/>
  <c r="C46" i="1" s="1"/>
  <c r="D46" i="1"/>
  <c r="B47" i="1"/>
  <c r="C47" i="1" s="1"/>
  <c r="D47" i="1"/>
  <c r="B48" i="1"/>
  <c r="C48" i="1" s="1"/>
  <c r="D48" i="1"/>
  <c r="B49" i="1"/>
  <c r="C49" i="1" s="1"/>
  <c r="D49" i="1"/>
  <c r="B50" i="1"/>
  <c r="C50" i="1" s="1"/>
  <c r="D50" i="1"/>
  <c r="B51" i="1"/>
  <c r="C51" i="1" s="1"/>
  <c r="D51" i="1"/>
  <c r="B52" i="1"/>
  <c r="C52" i="1" s="1"/>
  <c r="D52" i="1"/>
  <c r="B53" i="1"/>
  <c r="C53" i="1" s="1"/>
  <c r="D53" i="1"/>
  <c r="B54" i="1"/>
  <c r="C54" i="1" s="1"/>
  <c r="D54" i="1"/>
  <c r="B55" i="1"/>
  <c r="C55" i="1" s="1"/>
  <c r="D55" i="1"/>
  <c r="B56" i="1"/>
  <c r="C56" i="1" s="1"/>
  <c r="D56" i="1"/>
  <c r="B57" i="1"/>
  <c r="C57" i="1" s="1"/>
  <c r="D57" i="1"/>
  <c r="B58" i="1"/>
  <c r="C58" i="1" s="1"/>
  <c r="D58" i="1"/>
  <c r="B59" i="1"/>
  <c r="C59" i="1" s="1"/>
  <c r="D59" i="1"/>
  <c r="B60" i="1"/>
  <c r="C60" i="1" s="1"/>
  <c r="D60" i="1"/>
  <c r="B61" i="1"/>
  <c r="C61" i="1" s="1"/>
  <c r="D61" i="1"/>
  <c r="B62" i="1"/>
  <c r="C62" i="1" s="1"/>
  <c r="D62" i="1"/>
  <c r="B63" i="1"/>
  <c r="C63" i="1" s="1"/>
  <c r="D63" i="1"/>
  <c r="B64" i="1"/>
  <c r="C64" i="1" s="1"/>
  <c r="D64" i="1"/>
  <c r="B65" i="1"/>
  <c r="C65" i="1" s="1"/>
  <c r="D65" i="1"/>
  <c r="B66" i="1"/>
  <c r="C66" i="1" s="1"/>
  <c r="D66" i="1"/>
  <c r="B67" i="1"/>
  <c r="C67" i="1" s="1"/>
  <c r="D67" i="1"/>
  <c r="B68" i="1"/>
  <c r="C68" i="1" s="1"/>
  <c r="D68" i="1"/>
  <c r="B69" i="1"/>
  <c r="C69" i="1" s="1"/>
  <c r="D69" i="1"/>
  <c r="B70" i="1"/>
  <c r="C70" i="1" s="1"/>
  <c r="D70" i="1"/>
  <c r="B71" i="1"/>
  <c r="C71" i="1" s="1"/>
  <c r="D71" i="1"/>
  <c r="B72" i="1"/>
  <c r="C72" i="1" s="1"/>
  <c r="D72" i="1"/>
  <c r="B73" i="1"/>
  <c r="C73" i="1" s="1"/>
  <c r="D73" i="1"/>
  <c r="B74" i="1"/>
  <c r="C74" i="1" s="1"/>
  <c r="D74" i="1"/>
  <c r="B75" i="1"/>
  <c r="C75" i="1" s="1"/>
  <c r="D75" i="1"/>
  <c r="B76" i="1"/>
  <c r="C76" i="1" s="1"/>
  <c r="D76" i="1"/>
  <c r="B77" i="1"/>
  <c r="C77" i="1" s="1"/>
  <c r="D77" i="1"/>
  <c r="B78" i="1"/>
  <c r="C78" i="1" s="1"/>
  <c r="D78" i="1"/>
  <c r="B79" i="1"/>
  <c r="C79" i="1" s="1"/>
  <c r="D79" i="1"/>
  <c r="B80" i="1"/>
  <c r="C80" i="1" s="1"/>
  <c r="D80" i="1"/>
  <c r="B81" i="1"/>
  <c r="C81" i="1" s="1"/>
  <c r="D81" i="1"/>
  <c r="B82" i="1"/>
  <c r="C82" i="1" s="1"/>
  <c r="D82" i="1"/>
  <c r="B83" i="1"/>
  <c r="C83" i="1" s="1"/>
  <c r="D83" i="1"/>
  <c r="B84" i="1"/>
  <c r="C84" i="1" s="1"/>
  <c r="D84" i="1"/>
  <c r="B85" i="1"/>
  <c r="C85" i="1" s="1"/>
  <c r="D85" i="1"/>
  <c r="B86" i="1"/>
  <c r="C86" i="1" s="1"/>
  <c r="D86" i="1"/>
  <c r="B87" i="1"/>
  <c r="C87" i="1" s="1"/>
  <c r="D87" i="1"/>
  <c r="B88" i="1"/>
  <c r="C88" i="1" s="1"/>
  <c r="D88" i="1"/>
  <c r="B89" i="1"/>
  <c r="C89" i="1" s="1"/>
  <c r="D89" i="1"/>
  <c r="B90" i="1"/>
  <c r="C90" i="1" s="1"/>
  <c r="D90" i="1"/>
  <c r="B91" i="1"/>
  <c r="C91" i="1" s="1"/>
  <c r="D91" i="1"/>
  <c r="B92" i="1"/>
  <c r="C92" i="1" s="1"/>
  <c r="D92" i="1"/>
  <c r="B93" i="1"/>
  <c r="C93" i="1" s="1"/>
  <c r="D93" i="1"/>
  <c r="B94" i="1"/>
  <c r="C94" i="1" s="1"/>
  <c r="D94" i="1"/>
  <c r="B95" i="1"/>
  <c r="C95" i="1" s="1"/>
  <c r="D95" i="1"/>
  <c r="B96" i="1"/>
  <c r="C96" i="1" s="1"/>
  <c r="D96" i="1"/>
  <c r="B97" i="1"/>
  <c r="C97" i="1" s="1"/>
  <c r="D97" i="1"/>
  <c r="B98" i="1"/>
  <c r="C98" i="1" s="1"/>
  <c r="D98" i="1"/>
  <c r="B99" i="1"/>
  <c r="C99" i="1" s="1"/>
  <c r="D99" i="1"/>
  <c r="B100" i="1"/>
  <c r="C100" i="1" s="1"/>
  <c r="D100" i="1"/>
  <c r="B101" i="1"/>
  <c r="C101" i="1" s="1"/>
  <c r="D101" i="1"/>
  <c r="B102" i="1"/>
  <c r="C102" i="1" s="1"/>
  <c r="D102" i="1"/>
  <c r="B103" i="1"/>
  <c r="C103" i="1" s="1"/>
  <c r="D103" i="1"/>
  <c r="B104" i="1"/>
  <c r="C104" i="1" s="1"/>
  <c r="D104" i="1"/>
  <c r="B105" i="1"/>
  <c r="C105" i="1" s="1"/>
  <c r="D105" i="1"/>
  <c r="B106" i="1"/>
  <c r="C106" i="1" s="1"/>
  <c r="D106" i="1"/>
  <c r="B107" i="1"/>
  <c r="C107" i="1" s="1"/>
  <c r="D107" i="1"/>
  <c r="B108" i="1"/>
  <c r="C108" i="1" s="1"/>
  <c r="D108" i="1"/>
  <c r="B109" i="1"/>
  <c r="C109" i="1" s="1"/>
  <c r="D109" i="1"/>
  <c r="B110" i="1"/>
  <c r="C110" i="1" s="1"/>
  <c r="D110" i="1"/>
  <c r="B111" i="1"/>
  <c r="C111" i="1" s="1"/>
  <c r="D111" i="1"/>
  <c r="B112" i="1"/>
  <c r="C112" i="1" s="1"/>
  <c r="D112" i="1"/>
  <c r="B113" i="1"/>
  <c r="C113" i="1" s="1"/>
  <c r="D113" i="1"/>
  <c r="B114" i="1"/>
  <c r="C114" i="1" s="1"/>
  <c r="D114" i="1"/>
  <c r="B115" i="1"/>
  <c r="C115" i="1" s="1"/>
  <c r="D115" i="1"/>
  <c r="B116" i="1"/>
  <c r="C116" i="1" s="1"/>
  <c r="D116" i="1"/>
  <c r="B117" i="1"/>
  <c r="C117" i="1" s="1"/>
  <c r="D117" i="1"/>
  <c r="B118" i="1"/>
  <c r="C118" i="1" s="1"/>
  <c r="D118" i="1"/>
  <c r="B119" i="1"/>
  <c r="C119" i="1" s="1"/>
  <c r="D119" i="1"/>
  <c r="B120" i="1"/>
  <c r="C120" i="1" s="1"/>
  <c r="D120" i="1"/>
  <c r="B121" i="1"/>
  <c r="C121" i="1" s="1"/>
  <c r="D121" i="1"/>
  <c r="B122" i="1"/>
  <c r="C122" i="1" s="1"/>
  <c r="D122" i="1"/>
  <c r="B123" i="1"/>
  <c r="C123" i="1" s="1"/>
  <c r="D123" i="1"/>
  <c r="B124" i="1"/>
  <c r="C124" i="1" s="1"/>
  <c r="D124" i="1"/>
  <c r="B125" i="1"/>
  <c r="C125" i="1" s="1"/>
  <c r="D125" i="1"/>
  <c r="B126" i="1"/>
  <c r="C126" i="1" s="1"/>
  <c r="D126" i="1"/>
  <c r="B127" i="1"/>
  <c r="C127" i="1" s="1"/>
  <c r="D127" i="1"/>
  <c r="B128" i="1"/>
  <c r="C128" i="1" s="1"/>
  <c r="D128" i="1"/>
  <c r="B129" i="1"/>
  <c r="C129" i="1" s="1"/>
  <c r="D129" i="1"/>
  <c r="B130" i="1"/>
  <c r="C130" i="1" s="1"/>
  <c r="D130" i="1"/>
  <c r="B131" i="1"/>
  <c r="C131" i="1" s="1"/>
  <c r="D131" i="1"/>
  <c r="B132" i="1"/>
  <c r="C132" i="1" s="1"/>
  <c r="D132" i="1"/>
  <c r="B133" i="1"/>
  <c r="C133" i="1" s="1"/>
  <c r="D133" i="1"/>
  <c r="B134" i="1"/>
  <c r="C134" i="1" s="1"/>
  <c r="D134" i="1"/>
  <c r="B135" i="1"/>
  <c r="C135" i="1" s="1"/>
  <c r="D135" i="1"/>
  <c r="B136" i="1"/>
  <c r="C136" i="1" s="1"/>
  <c r="D136" i="1"/>
  <c r="B137" i="1"/>
  <c r="C137" i="1" s="1"/>
  <c r="D137" i="1"/>
  <c r="B138" i="1"/>
  <c r="C138" i="1" s="1"/>
  <c r="D138" i="1"/>
  <c r="B139" i="1"/>
  <c r="C139" i="1" s="1"/>
  <c r="D139" i="1"/>
  <c r="B140" i="1"/>
  <c r="C140" i="1" s="1"/>
  <c r="D140" i="1"/>
  <c r="B141" i="1"/>
  <c r="C141" i="1" s="1"/>
  <c r="D141" i="1"/>
  <c r="B142" i="1"/>
  <c r="C142" i="1" s="1"/>
  <c r="D142" i="1"/>
  <c r="B143" i="1"/>
  <c r="C143" i="1" s="1"/>
  <c r="D143" i="1"/>
  <c r="B144" i="1"/>
  <c r="C144" i="1" s="1"/>
  <c r="D144" i="1"/>
  <c r="B145" i="1"/>
  <c r="C145" i="1" s="1"/>
  <c r="D145" i="1"/>
  <c r="B146" i="1"/>
  <c r="C146" i="1" s="1"/>
  <c r="D146" i="1"/>
  <c r="B147" i="1"/>
  <c r="C147" i="1" s="1"/>
  <c r="D147" i="1"/>
  <c r="B148" i="1"/>
  <c r="C148" i="1" s="1"/>
  <c r="D148" i="1"/>
  <c r="B149" i="1"/>
  <c r="C149" i="1" s="1"/>
  <c r="D149" i="1"/>
  <c r="B150" i="1"/>
  <c r="C150" i="1" s="1"/>
  <c r="D150" i="1"/>
  <c r="B151" i="1"/>
  <c r="C151" i="1" s="1"/>
  <c r="D151" i="1"/>
  <c r="B152" i="1"/>
  <c r="C152" i="1" s="1"/>
  <c r="D152" i="1"/>
  <c r="B153" i="1"/>
  <c r="C153" i="1" s="1"/>
  <c r="D153" i="1"/>
  <c r="B154" i="1"/>
  <c r="C154" i="1" s="1"/>
  <c r="D154" i="1"/>
  <c r="B155" i="1"/>
  <c r="C155" i="1" s="1"/>
  <c r="D155" i="1"/>
  <c r="B156" i="1"/>
  <c r="C156" i="1" s="1"/>
  <c r="D156" i="1"/>
  <c r="B157" i="1"/>
  <c r="C157" i="1" s="1"/>
  <c r="D157" i="1"/>
  <c r="B158" i="1"/>
  <c r="C158" i="1" s="1"/>
  <c r="D158" i="1"/>
  <c r="B159" i="1"/>
  <c r="C159" i="1" s="1"/>
  <c r="D159" i="1"/>
  <c r="B160" i="1"/>
  <c r="C160" i="1" s="1"/>
  <c r="D160" i="1"/>
  <c r="B161" i="1"/>
  <c r="C161" i="1" s="1"/>
  <c r="D161" i="1"/>
  <c r="B162" i="1"/>
  <c r="C162" i="1" s="1"/>
  <c r="D162" i="1"/>
  <c r="B163" i="1"/>
  <c r="C163" i="1" s="1"/>
  <c r="D163" i="1"/>
  <c r="B164" i="1"/>
  <c r="C164" i="1" s="1"/>
  <c r="D164" i="1"/>
  <c r="B165" i="1"/>
  <c r="C165" i="1" s="1"/>
  <c r="D165" i="1"/>
  <c r="B166" i="1"/>
  <c r="C166" i="1" s="1"/>
  <c r="D166" i="1"/>
  <c r="B167" i="1"/>
  <c r="C167" i="1" s="1"/>
  <c r="D167" i="1"/>
  <c r="B168" i="1"/>
  <c r="C168" i="1" s="1"/>
  <c r="D168" i="1"/>
  <c r="B169" i="1"/>
  <c r="C169" i="1" s="1"/>
  <c r="D169" i="1"/>
  <c r="B170" i="1"/>
  <c r="C170" i="1" s="1"/>
  <c r="D170" i="1"/>
  <c r="B171" i="1"/>
  <c r="C171" i="1" s="1"/>
  <c r="D171" i="1"/>
  <c r="B172" i="1"/>
  <c r="C172" i="1" s="1"/>
  <c r="D172" i="1"/>
  <c r="B173" i="1"/>
  <c r="C173" i="1" s="1"/>
  <c r="D173" i="1"/>
  <c r="B174" i="1"/>
  <c r="C174" i="1" s="1"/>
  <c r="D174" i="1"/>
  <c r="B175" i="1"/>
  <c r="C175" i="1" s="1"/>
  <c r="D175" i="1"/>
  <c r="B176" i="1"/>
  <c r="C176" i="1" s="1"/>
  <c r="D176" i="1"/>
  <c r="B177" i="1"/>
  <c r="C177" i="1" s="1"/>
  <c r="D177" i="1"/>
  <c r="B178" i="1"/>
  <c r="C178" i="1" s="1"/>
  <c r="D178" i="1"/>
  <c r="B179" i="1"/>
  <c r="C179" i="1" s="1"/>
  <c r="D179" i="1"/>
  <c r="B180" i="1"/>
  <c r="C180" i="1" s="1"/>
  <c r="D180" i="1"/>
  <c r="B181" i="1"/>
  <c r="C181" i="1" s="1"/>
  <c r="D181" i="1"/>
  <c r="B182" i="1"/>
  <c r="C182" i="1" s="1"/>
  <c r="D182" i="1"/>
  <c r="B183" i="1"/>
  <c r="C183" i="1" s="1"/>
  <c r="D183" i="1"/>
  <c r="B184" i="1"/>
  <c r="C184" i="1" s="1"/>
  <c r="D184" i="1"/>
  <c r="B185" i="1"/>
  <c r="C185" i="1" s="1"/>
  <c r="D185" i="1"/>
  <c r="B186" i="1"/>
  <c r="C186" i="1" s="1"/>
  <c r="D186" i="1"/>
  <c r="B187" i="1"/>
  <c r="C187" i="1" s="1"/>
  <c r="D187" i="1"/>
  <c r="B188" i="1"/>
  <c r="C188" i="1" s="1"/>
  <c r="D188" i="1"/>
  <c r="B189" i="1"/>
  <c r="C189" i="1" s="1"/>
  <c r="D189" i="1"/>
  <c r="B190" i="1"/>
  <c r="C190" i="1" s="1"/>
  <c r="D190" i="1"/>
  <c r="B191" i="1"/>
  <c r="C191" i="1" s="1"/>
  <c r="D191" i="1"/>
  <c r="B192" i="1"/>
  <c r="C192" i="1" s="1"/>
  <c r="D192" i="1"/>
  <c r="B193" i="1"/>
  <c r="C193" i="1" s="1"/>
  <c r="D193" i="1"/>
  <c r="B194" i="1"/>
  <c r="C194" i="1" s="1"/>
  <c r="D194" i="1"/>
  <c r="B195" i="1"/>
  <c r="C195" i="1" s="1"/>
  <c r="D195" i="1"/>
  <c r="B196" i="1"/>
  <c r="C196" i="1" s="1"/>
  <c r="D196" i="1"/>
  <c r="B197" i="1"/>
  <c r="C197" i="1" s="1"/>
  <c r="D197" i="1"/>
  <c r="B198" i="1"/>
  <c r="C198" i="1" s="1"/>
  <c r="D198" i="1"/>
  <c r="B199" i="1"/>
  <c r="C199" i="1" s="1"/>
  <c r="D199" i="1"/>
  <c r="B200" i="1"/>
  <c r="C200" i="1" s="1"/>
  <c r="D200" i="1"/>
  <c r="B201" i="1"/>
  <c r="C201" i="1" s="1"/>
  <c r="D201" i="1"/>
  <c r="B202" i="1"/>
  <c r="C202" i="1" s="1"/>
  <c r="D202" i="1"/>
  <c r="B203" i="1"/>
  <c r="C203" i="1" s="1"/>
  <c r="D203" i="1"/>
  <c r="B204" i="1"/>
  <c r="C204" i="1" s="1"/>
  <c r="D204" i="1"/>
  <c r="B205" i="1"/>
  <c r="C205" i="1" s="1"/>
  <c r="D205" i="1"/>
  <c r="B206" i="1"/>
  <c r="C206" i="1" s="1"/>
  <c r="D206" i="1"/>
  <c r="B207" i="1"/>
  <c r="C207" i="1" s="1"/>
  <c r="D207" i="1"/>
  <c r="B208" i="1"/>
  <c r="C208" i="1" s="1"/>
  <c r="D208" i="1"/>
  <c r="B209" i="1"/>
  <c r="C209" i="1" s="1"/>
  <c r="D209" i="1"/>
  <c r="B210" i="1"/>
  <c r="C210" i="1" s="1"/>
  <c r="D210" i="1"/>
  <c r="B211" i="1"/>
  <c r="C211" i="1" s="1"/>
  <c r="D211" i="1"/>
  <c r="B212" i="1"/>
  <c r="C212" i="1" s="1"/>
  <c r="D212" i="1"/>
  <c r="B213" i="1"/>
  <c r="C213" i="1" s="1"/>
  <c r="D213" i="1"/>
  <c r="B214" i="1"/>
  <c r="C214" i="1" s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126" i="1"/>
  <c r="A127" i="1" s="1"/>
  <c r="A128" i="1" s="1"/>
  <c r="A129" i="1" s="1"/>
  <c r="A130" i="1" s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E28" i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28" i="1"/>
  <c r="B23" i="1"/>
  <c r="B22" i="1"/>
  <c r="B21" i="1"/>
  <c r="D28" i="1"/>
  <c r="B28" i="1"/>
  <c r="B18" i="1"/>
  <c r="A29" i="1"/>
  <c r="A30" i="1" s="1"/>
  <c r="A31" i="1" s="1"/>
  <c r="A32" i="1" s="1"/>
  <c r="A33" i="1" s="1"/>
  <c r="A34" i="1" s="1"/>
  <c r="A35" i="1" s="1"/>
  <c r="B35" i="1" s="1"/>
  <c r="B14" i="1"/>
  <c r="K31" i="1" l="1"/>
  <c r="K33" i="1"/>
  <c r="K35" i="1"/>
  <c r="K37" i="1"/>
  <c r="K39" i="1"/>
  <c r="K41" i="1"/>
  <c r="K43" i="1"/>
  <c r="K45" i="1"/>
  <c r="K47" i="1"/>
  <c r="K49" i="1"/>
  <c r="K51" i="1"/>
  <c r="K53" i="1"/>
  <c r="K55" i="1"/>
  <c r="K57" i="1"/>
  <c r="K59" i="1"/>
  <c r="K61" i="1"/>
  <c r="K63" i="1"/>
  <c r="K65" i="1"/>
  <c r="K67" i="1"/>
  <c r="K69" i="1"/>
  <c r="K71" i="1"/>
  <c r="K73" i="1"/>
  <c r="K75" i="1"/>
  <c r="K77" i="1"/>
  <c r="K79" i="1"/>
  <c r="K81" i="1"/>
  <c r="K83" i="1"/>
  <c r="K85" i="1"/>
  <c r="K87" i="1"/>
  <c r="K89" i="1"/>
  <c r="K91" i="1"/>
  <c r="K93" i="1"/>
  <c r="K95" i="1"/>
  <c r="K97" i="1"/>
  <c r="K99" i="1"/>
  <c r="K101" i="1"/>
  <c r="K103" i="1"/>
  <c r="K105" i="1"/>
  <c r="K107" i="1"/>
  <c r="K109" i="1"/>
  <c r="K111" i="1"/>
  <c r="K113" i="1"/>
  <c r="K115" i="1"/>
  <c r="K117" i="1"/>
  <c r="K119" i="1"/>
  <c r="K121" i="1"/>
  <c r="K123" i="1"/>
  <c r="K125" i="1"/>
  <c r="K127" i="1"/>
  <c r="K129" i="1"/>
  <c r="K131" i="1"/>
  <c r="K133" i="1"/>
  <c r="K135" i="1"/>
  <c r="K137" i="1"/>
  <c r="K139" i="1"/>
  <c r="K141" i="1"/>
  <c r="K143" i="1"/>
  <c r="K145" i="1"/>
  <c r="K147" i="1"/>
  <c r="K149" i="1"/>
  <c r="K151" i="1"/>
  <c r="K153" i="1"/>
  <c r="K155" i="1"/>
  <c r="K157" i="1"/>
  <c r="K159" i="1"/>
  <c r="K161" i="1"/>
  <c r="K163" i="1"/>
  <c r="K165" i="1"/>
  <c r="K167" i="1"/>
  <c r="K169" i="1"/>
  <c r="K171" i="1"/>
  <c r="K173" i="1"/>
  <c r="K175" i="1"/>
  <c r="K177" i="1"/>
  <c r="K179" i="1"/>
  <c r="K181" i="1"/>
  <c r="K183" i="1"/>
  <c r="K185" i="1"/>
  <c r="K187" i="1"/>
  <c r="K189" i="1"/>
  <c r="K191" i="1"/>
  <c r="K193" i="1"/>
  <c r="K195" i="1"/>
  <c r="K197" i="1"/>
  <c r="K199" i="1"/>
  <c r="J30" i="1"/>
  <c r="J32" i="1"/>
  <c r="J34" i="1"/>
  <c r="J36" i="1"/>
  <c r="J38" i="1"/>
  <c r="J40" i="1"/>
  <c r="J42" i="1"/>
  <c r="J44" i="1"/>
  <c r="J46" i="1"/>
  <c r="J48" i="1"/>
  <c r="J50" i="1"/>
  <c r="J52" i="1"/>
  <c r="J54" i="1"/>
  <c r="J56" i="1"/>
  <c r="J58" i="1"/>
  <c r="J60" i="1"/>
  <c r="J62" i="1"/>
  <c r="J64" i="1"/>
  <c r="J66" i="1"/>
  <c r="J68" i="1"/>
  <c r="J70" i="1"/>
  <c r="J72" i="1"/>
  <c r="J74" i="1"/>
  <c r="J76" i="1"/>
  <c r="J78" i="1"/>
  <c r="J80" i="1"/>
  <c r="J82" i="1"/>
  <c r="J84" i="1"/>
  <c r="J86" i="1"/>
  <c r="J88" i="1"/>
  <c r="J90" i="1"/>
  <c r="J92" i="1"/>
  <c r="J94" i="1"/>
  <c r="J96" i="1"/>
  <c r="J98" i="1"/>
  <c r="J100" i="1"/>
  <c r="J102" i="1"/>
  <c r="J104" i="1"/>
  <c r="J106" i="1"/>
  <c r="J108" i="1"/>
  <c r="J110" i="1"/>
  <c r="J112" i="1"/>
  <c r="J114" i="1"/>
  <c r="J116" i="1"/>
  <c r="J118" i="1"/>
  <c r="J120" i="1"/>
  <c r="J122" i="1"/>
  <c r="J124" i="1"/>
  <c r="J126" i="1"/>
  <c r="J128" i="1"/>
  <c r="J130" i="1"/>
  <c r="J132" i="1"/>
  <c r="J134" i="1"/>
  <c r="J136" i="1"/>
  <c r="J138" i="1"/>
  <c r="J140" i="1"/>
  <c r="J142" i="1"/>
  <c r="J144" i="1"/>
  <c r="J146" i="1"/>
  <c r="J148" i="1"/>
  <c r="J150" i="1"/>
  <c r="J152" i="1"/>
  <c r="J154" i="1"/>
  <c r="J156" i="1"/>
  <c r="J158" i="1"/>
  <c r="J160" i="1"/>
  <c r="J162" i="1"/>
  <c r="J164" i="1"/>
  <c r="J166" i="1"/>
  <c r="J168" i="1"/>
  <c r="J170" i="1"/>
  <c r="J172" i="1"/>
  <c r="J174" i="1"/>
  <c r="J176" i="1"/>
  <c r="J178" i="1"/>
  <c r="J180" i="1"/>
  <c r="J182" i="1"/>
  <c r="J184" i="1"/>
  <c r="J186" i="1"/>
  <c r="J188" i="1"/>
  <c r="J190" i="1"/>
  <c r="J192" i="1"/>
  <c r="K30" i="1"/>
  <c r="K32" i="1"/>
  <c r="K34" i="1"/>
  <c r="K36" i="1"/>
  <c r="K38" i="1"/>
  <c r="K40" i="1"/>
  <c r="K42" i="1"/>
  <c r="K44" i="1"/>
  <c r="K46" i="1"/>
  <c r="K48" i="1"/>
  <c r="K50" i="1"/>
  <c r="K52" i="1"/>
  <c r="K54" i="1"/>
  <c r="K56" i="1"/>
  <c r="K58" i="1"/>
  <c r="K60" i="1"/>
  <c r="K62" i="1"/>
  <c r="K64" i="1"/>
  <c r="K66" i="1"/>
  <c r="K68" i="1"/>
  <c r="K70" i="1"/>
  <c r="K72" i="1"/>
  <c r="K74" i="1"/>
  <c r="K76" i="1"/>
  <c r="K78" i="1"/>
  <c r="K80" i="1"/>
  <c r="K82" i="1"/>
  <c r="K84" i="1"/>
  <c r="K86" i="1"/>
  <c r="K88" i="1"/>
  <c r="K90" i="1"/>
  <c r="K92" i="1"/>
  <c r="K94" i="1"/>
  <c r="K96" i="1"/>
  <c r="K98" i="1"/>
  <c r="K100" i="1"/>
  <c r="K102" i="1"/>
  <c r="K104" i="1"/>
  <c r="K106" i="1"/>
  <c r="K108" i="1"/>
  <c r="K110" i="1"/>
  <c r="K112" i="1"/>
  <c r="K114" i="1"/>
  <c r="K116" i="1"/>
  <c r="K118" i="1"/>
  <c r="K120" i="1"/>
  <c r="K122" i="1"/>
  <c r="K124" i="1"/>
  <c r="K126" i="1"/>
  <c r="K128" i="1"/>
  <c r="K130" i="1"/>
  <c r="K132" i="1"/>
  <c r="K134" i="1"/>
  <c r="K136" i="1"/>
  <c r="K138" i="1"/>
  <c r="K140" i="1"/>
  <c r="K142" i="1"/>
  <c r="K144" i="1"/>
  <c r="K146" i="1"/>
  <c r="K148" i="1"/>
  <c r="K150" i="1"/>
  <c r="K152" i="1"/>
  <c r="K154" i="1"/>
  <c r="K156" i="1"/>
  <c r="K158" i="1"/>
  <c r="K160" i="1"/>
  <c r="K162" i="1"/>
  <c r="K164" i="1"/>
  <c r="K166" i="1"/>
  <c r="K168" i="1"/>
  <c r="K170" i="1"/>
  <c r="K172" i="1"/>
  <c r="K174" i="1"/>
  <c r="K176" i="1"/>
  <c r="K178" i="1"/>
  <c r="K180" i="1"/>
  <c r="K182" i="1"/>
  <c r="K184" i="1"/>
  <c r="K186" i="1"/>
  <c r="K188" i="1"/>
  <c r="K190" i="1"/>
  <c r="K192" i="1"/>
  <c r="K194" i="1"/>
  <c r="K196" i="1"/>
  <c r="K198" i="1"/>
  <c r="J31" i="1"/>
  <c r="J33" i="1"/>
  <c r="J35" i="1"/>
  <c r="J37" i="1"/>
  <c r="J39" i="1"/>
  <c r="J41" i="1"/>
  <c r="J43" i="1"/>
  <c r="J45" i="1"/>
  <c r="J47" i="1"/>
  <c r="J49" i="1"/>
  <c r="J51" i="1"/>
  <c r="J53" i="1"/>
  <c r="J55" i="1"/>
  <c r="J57" i="1"/>
  <c r="J59" i="1"/>
  <c r="J61" i="1"/>
  <c r="J63" i="1"/>
  <c r="J65" i="1"/>
  <c r="J67" i="1"/>
  <c r="J69" i="1"/>
  <c r="J71" i="1"/>
  <c r="J73" i="1"/>
  <c r="J75" i="1"/>
  <c r="J77" i="1"/>
  <c r="J79" i="1"/>
  <c r="J81" i="1"/>
  <c r="J83" i="1"/>
  <c r="J85" i="1"/>
  <c r="J87" i="1"/>
  <c r="J89" i="1"/>
  <c r="J91" i="1"/>
  <c r="J93" i="1"/>
  <c r="J95" i="1"/>
  <c r="J97" i="1"/>
  <c r="J99" i="1"/>
  <c r="J101" i="1"/>
  <c r="J103" i="1"/>
  <c r="J105" i="1"/>
  <c r="J107" i="1"/>
  <c r="J109" i="1"/>
  <c r="J111" i="1"/>
  <c r="J113" i="1"/>
  <c r="J115" i="1"/>
  <c r="J117" i="1"/>
  <c r="J119" i="1"/>
  <c r="J121" i="1"/>
  <c r="J123" i="1"/>
  <c r="J125" i="1"/>
  <c r="J12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J155" i="1"/>
  <c r="J157" i="1"/>
  <c r="J159" i="1"/>
  <c r="J161" i="1"/>
  <c r="J163" i="1"/>
  <c r="J165" i="1"/>
  <c r="J167" i="1"/>
  <c r="J169" i="1"/>
  <c r="J171" i="1"/>
  <c r="J173" i="1"/>
  <c r="J175" i="1"/>
  <c r="J177" i="1"/>
  <c r="J179" i="1"/>
  <c r="J181" i="1"/>
  <c r="J183" i="1"/>
  <c r="J185" i="1"/>
  <c r="J187" i="1"/>
  <c r="J189" i="1"/>
  <c r="J191" i="1"/>
  <c r="J193" i="1"/>
  <c r="J195" i="1"/>
  <c r="J197" i="1"/>
  <c r="J199" i="1"/>
  <c r="J219" i="1"/>
  <c r="J217" i="1"/>
  <c r="J215" i="1"/>
  <c r="J213" i="1"/>
  <c r="J211" i="1"/>
  <c r="J209" i="1"/>
  <c r="J207" i="1"/>
  <c r="J205" i="1"/>
  <c r="J203" i="1"/>
  <c r="J201" i="1"/>
  <c r="K28" i="1"/>
  <c r="K29" i="1"/>
  <c r="K218" i="1"/>
  <c r="K216" i="1"/>
  <c r="K214" i="1"/>
  <c r="K212" i="1"/>
  <c r="K210" i="1"/>
  <c r="K208" i="1"/>
  <c r="K206" i="1"/>
  <c r="K204" i="1"/>
  <c r="K202" i="1"/>
  <c r="K200" i="1"/>
  <c r="J194" i="1"/>
  <c r="J29" i="1"/>
  <c r="J218" i="1"/>
  <c r="J216" i="1"/>
  <c r="J214" i="1"/>
  <c r="J212" i="1"/>
  <c r="J210" i="1"/>
  <c r="J208" i="1"/>
  <c r="J206" i="1"/>
  <c r="J204" i="1"/>
  <c r="J202" i="1"/>
  <c r="J200" i="1"/>
  <c r="J196" i="1"/>
  <c r="D31" i="1"/>
  <c r="B29" i="1"/>
  <c r="D29" i="1"/>
  <c r="B34" i="1"/>
  <c r="B33" i="1"/>
  <c r="D35" i="1"/>
  <c r="D34" i="1"/>
  <c r="B31" i="1"/>
  <c r="D33" i="1"/>
  <c r="A36" i="1"/>
  <c r="D30" i="1"/>
  <c r="B32" i="1"/>
  <c r="B30" i="1"/>
  <c r="D32" i="1"/>
  <c r="A37" i="1" l="1"/>
  <c r="D36" i="1"/>
  <c r="B36" i="1"/>
  <c r="D37" i="1" l="1"/>
  <c r="B37" i="1"/>
  <c r="A38" i="1"/>
  <c r="D38" i="1" l="1"/>
  <c r="A39" i="1"/>
  <c r="B38" i="1"/>
  <c r="D39" i="1" l="1"/>
  <c r="B39" i="1"/>
  <c r="A40" i="1"/>
  <c r="D40" i="1" l="1"/>
  <c r="A41" i="1"/>
  <c r="B40" i="1"/>
  <c r="D41" i="1" l="1"/>
  <c r="A42" i="1"/>
  <c r="B41" i="1"/>
  <c r="D42" i="1" l="1"/>
  <c r="B42" i="1"/>
  <c r="A43" i="1"/>
  <c r="D43" i="1" l="1"/>
  <c r="B43" i="1"/>
  <c r="A44" i="1"/>
  <c r="B44" i="1" l="1"/>
  <c r="D44" i="1"/>
</calcChain>
</file>

<file path=xl/sharedStrings.xml><?xml version="1.0" encoding="utf-8"?>
<sst xmlns="http://schemas.openxmlformats.org/spreadsheetml/2006/main" count="69" uniqueCount="53">
  <si>
    <t>Polyurethane Nylon-155</t>
  </si>
  <si>
    <t>Insulation:</t>
  </si>
  <si>
    <t>MWS Code:</t>
  </si>
  <si>
    <t>PNB 155</t>
  </si>
  <si>
    <t>AWG</t>
  </si>
  <si>
    <t>Bare Min.</t>
  </si>
  <si>
    <t>Bare Max.</t>
  </si>
  <si>
    <t>DCR Min.</t>
  </si>
  <si>
    <t>DCR Nom.</t>
  </si>
  <si>
    <t>DCR Max.</t>
  </si>
  <si>
    <t>cmils</t>
  </si>
  <si>
    <t>feet per lb</t>
  </si>
  <si>
    <t>Bare Wire Specification</t>
  </si>
  <si>
    <t>Insulation Build</t>
  </si>
  <si>
    <t>Insulated Min.</t>
  </si>
  <si>
    <t>Insulated Max.</t>
  </si>
  <si>
    <t>Film Increase Min.</t>
  </si>
  <si>
    <t>Feet per LB.</t>
  </si>
  <si>
    <t>Single</t>
  </si>
  <si>
    <t>Insulated Wire Specification</t>
  </si>
  <si>
    <t>Sprockets</t>
  </si>
  <si>
    <t>Radius</t>
  </si>
  <si>
    <t>inches</t>
  </si>
  <si>
    <t>Stator Housing</t>
  </si>
  <si>
    <t>Sprocket Arc</t>
  </si>
  <si>
    <t>degrees</t>
  </si>
  <si>
    <t>Wire Depth</t>
  </si>
  <si>
    <t>wires</t>
  </si>
  <si>
    <t>Wire Width</t>
  </si>
  <si>
    <t>per sprocket side</t>
  </si>
  <si>
    <t>Wire</t>
  </si>
  <si>
    <t>Angle</t>
  </si>
  <si>
    <t>Degrees</t>
  </si>
  <si>
    <t>First Row Radius</t>
  </si>
  <si>
    <t>Bare Nom. Diameter</t>
  </si>
  <si>
    <t>Insulated Nom. Diameter</t>
  </si>
  <si>
    <t>Second Row Radius</t>
  </si>
  <si>
    <t>Third Row Radius</t>
  </si>
  <si>
    <t>Wire in Group</t>
  </si>
  <si>
    <t>After Sprocket?</t>
  </si>
  <si>
    <t>Sprocket</t>
  </si>
  <si>
    <t>Total Wire Arc</t>
  </si>
  <si>
    <t>Wire Arc Per Group</t>
  </si>
  <si>
    <t>Arc Per Wire</t>
  </si>
  <si>
    <t>X Pos</t>
  </si>
  <si>
    <t>Y Pos</t>
  </si>
  <si>
    <t>First Layer</t>
  </si>
  <si>
    <t>Second Layer</t>
  </si>
  <si>
    <t>Third Layer</t>
  </si>
  <si>
    <t>Maget</t>
  </si>
  <si>
    <t>Location</t>
  </si>
  <si>
    <t>Magnets</t>
  </si>
  <si>
    <t>Orientation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</si>
</sst>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1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Border="1"/>
    <xf numFmtId="0" fontId="0" fillId="0" borderId="4" xfId="0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1" fillId="2" borderId="11" xfId="0" applyFont="1" applyFill="1" applyBorder="1"/>
    <xf numFmtId="0" fontId="1" fillId="2" borderId="13" xfId="0" applyFont="1" applyFill="1" applyBorder="1"/>
    <xf numFmtId="0" fontId="1" fillId="2" borderId="12" xfId="0" applyFont="1" applyFill="1" applyBorder="1"/>
    <xf numFmtId="0" fontId="1" fillId="2" borderId="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9"/>
  <sheetViews>
    <sheetView tabSelected="1" zoomScaleNormal="100" workbookViewId="0">
      <selection activeCell="E35" sqref="E35"/>
    </sheetView>
  </sheetViews>
  <sheetFormatPr defaultRowHeight="15" x14ac:dyDescent="0.25"/>
  <cols>
    <col min="1" max="1" width="18.28515625" bestFit="1" customWidth="1"/>
    <col min="2" max="2" width="22.85546875" bestFit="1" customWidth="1"/>
    <col min="3" max="3" width="23.7109375" bestFit="1" customWidth="1"/>
    <col min="4" max="4" width="14.140625" bestFit="1" customWidth="1"/>
    <col min="5" max="5" width="17.42578125" bestFit="1" customWidth="1"/>
    <col min="6" max="7" width="12.7109375" bestFit="1" customWidth="1"/>
    <col min="8" max="8" width="12" bestFit="1" customWidth="1"/>
    <col min="9" max="9" width="11" bestFit="1" customWidth="1"/>
    <col min="10" max="10" width="12" bestFit="1" customWidth="1"/>
    <col min="11" max="11" width="11" bestFit="1" customWidth="1"/>
    <col min="16" max="16" width="11.140625" bestFit="1" customWidth="1"/>
    <col min="17" max="17" width="22.85546875" bestFit="1" customWidth="1"/>
  </cols>
  <sheetData>
    <row r="1" spans="1:9" x14ac:dyDescent="0.25">
      <c r="A1" s="5" t="s">
        <v>1</v>
      </c>
      <c r="B1" s="6" t="s">
        <v>0</v>
      </c>
      <c r="C1" s="7"/>
      <c r="D1" s="7"/>
      <c r="E1" s="7"/>
      <c r="F1" s="7"/>
      <c r="G1" s="7"/>
      <c r="H1" s="7"/>
      <c r="I1" s="7"/>
    </row>
    <row r="2" spans="1:9" x14ac:dyDescent="0.25">
      <c r="A2" s="8" t="s">
        <v>2</v>
      </c>
      <c r="B2" s="9" t="s">
        <v>3</v>
      </c>
      <c r="C2" s="7"/>
      <c r="D2" s="7"/>
      <c r="E2" s="7"/>
      <c r="F2" s="7"/>
      <c r="G2" s="7"/>
      <c r="H2" s="7"/>
      <c r="I2" s="7"/>
    </row>
    <row r="3" spans="1:9" x14ac:dyDescent="0.25">
      <c r="A3" s="7"/>
      <c r="B3" s="7"/>
      <c r="C3" s="7"/>
      <c r="D3" s="7"/>
      <c r="E3" s="7"/>
      <c r="F3" s="7"/>
      <c r="G3" s="7"/>
      <c r="H3" s="7"/>
      <c r="I3" s="7"/>
    </row>
    <row r="4" spans="1:9" x14ac:dyDescent="0.25">
      <c r="A4" s="35" t="s">
        <v>12</v>
      </c>
      <c r="B4" s="36"/>
      <c r="C4" s="36"/>
      <c r="D4" s="36"/>
      <c r="E4" s="36"/>
      <c r="F4" s="36"/>
      <c r="G4" s="36"/>
      <c r="H4" s="36"/>
      <c r="I4" s="37"/>
    </row>
    <row r="5" spans="1:9" x14ac:dyDescent="0.25">
      <c r="A5" s="10" t="s">
        <v>4</v>
      </c>
      <c r="B5" s="11" t="s">
        <v>5</v>
      </c>
      <c r="C5" s="11" t="s">
        <v>34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2" t="s">
        <v>11</v>
      </c>
    </row>
    <row r="6" spans="1:9" x14ac:dyDescent="0.25">
      <c r="A6" s="13">
        <v>20</v>
      </c>
      <c r="B6" s="14">
        <v>3.1699999999999999E-2</v>
      </c>
      <c r="C6" s="14">
        <v>3.2000000000000001E-2</v>
      </c>
      <c r="D6" s="14">
        <v>3.2300000000000002E-2</v>
      </c>
      <c r="E6" s="14">
        <v>9.9410000000000007</v>
      </c>
      <c r="F6" s="14">
        <v>10.130000000000001</v>
      </c>
      <c r="G6" s="14">
        <v>10.32</v>
      </c>
      <c r="H6" s="14">
        <v>1024</v>
      </c>
      <c r="I6" s="9">
        <v>323</v>
      </c>
    </row>
    <row r="7" spans="1:9" x14ac:dyDescent="0.25">
      <c r="A7" s="7"/>
      <c r="B7" s="7"/>
      <c r="C7" s="7"/>
      <c r="D7" s="7"/>
      <c r="E7" s="7"/>
      <c r="F7" s="7"/>
      <c r="G7" s="7"/>
      <c r="H7" s="7"/>
      <c r="I7" s="7"/>
    </row>
    <row r="8" spans="1:9" x14ac:dyDescent="0.25">
      <c r="A8" s="35" t="s">
        <v>19</v>
      </c>
      <c r="B8" s="36"/>
      <c r="C8" s="36"/>
      <c r="D8" s="36"/>
      <c r="E8" s="36"/>
      <c r="F8" s="37"/>
      <c r="G8" s="15"/>
      <c r="H8" s="15"/>
      <c r="I8" s="15"/>
    </row>
    <row r="9" spans="1:9" x14ac:dyDescent="0.25">
      <c r="A9" s="8" t="s">
        <v>13</v>
      </c>
      <c r="B9" s="16" t="s">
        <v>14</v>
      </c>
      <c r="C9" s="16" t="s">
        <v>35</v>
      </c>
      <c r="D9" s="16" t="s">
        <v>15</v>
      </c>
      <c r="E9" s="16" t="s">
        <v>16</v>
      </c>
      <c r="F9" s="17" t="s">
        <v>17</v>
      </c>
      <c r="G9" s="7"/>
      <c r="H9" s="7"/>
      <c r="I9" s="7"/>
    </row>
    <row r="10" spans="1:9" x14ac:dyDescent="0.25">
      <c r="A10" s="18" t="s">
        <v>18</v>
      </c>
      <c r="B10" s="19">
        <v>3.2899999999999999E-2</v>
      </c>
      <c r="C10" s="19">
        <v>3.3399999999999999E-2</v>
      </c>
      <c r="D10" s="19">
        <v>3.39E-2</v>
      </c>
      <c r="E10" s="19">
        <v>1.1999999999999999E-3</v>
      </c>
      <c r="F10" s="20">
        <v>318</v>
      </c>
      <c r="G10" s="7"/>
      <c r="H10" s="7"/>
      <c r="I10" s="7"/>
    </row>
    <row r="12" spans="1:9" x14ac:dyDescent="0.25">
      <c r="A12" s="38" t="s">
        <v>23</v>
      </c>
      <c r="B12" s="39"/>
      <c r="C12" s="40"/>
    </row>
    <row r="13" spans="1:9" x14ac:dyDescent="0.25">
      <c r="A13" s="26" t="s">
        <v>20</v>
      </c>
      <c r="B13" s="21">
        <v>12</v>
      </c>
      <c r="C13" s="22"/>
    </row>
    <row r="14" spans="1:9" x14ac:dyDescent="0.25">
      <c r="A14" s="27" t="s">
        <v>21</v>
      </c>
      <c r="B14" s="21">
        <f>3.64/2</f>
        <v>1.82</v>
      </c>
      <c r="C14" s="22" t="s">
        <v>22</v>
      </c>
    </row>
    <row r="15" spans="1:9" x14ac:dyDescent="0.25">
      <c r="A15" s="27" t="s">
        <v>24</v>
      </c>
      <c r="B15" s="21">
        <v>10</v>
      </c>
      <c r="C15" s="22" t="s">
        <v>25</v>
      </c>
    </row>
    <row r="16" spans="1:9" x14ac:dyDescent="0.25">
      <c r="A16" s="27" t="s">
        <v>26</v>
      </c>
      <c r="B16" s="21">
        <v>3</v>
      </c>
      <c r="C16" s="22" t="s">
        <v>27</v>
      </c>
    </row>
    <row r="17" spans="1:11" x14ac:dyDescent="0.25">
      <c r="A17" s="27" t="s">
        <v>28</v>
      </c>
      <c r="B17" s="21">
        <v>8</v>
      </c>
      <c r="C17" s="22" t="s">
        <v>29</v>
      </c>
    </row>
    <row r="18" spans="1:11" x14ac:dyDescent="0.25">
      <c r="A18" s="27" t="s">
        <v>33</v>
      </c>
      <c r="B18" s="21">
        <f>B14+C10/2</f>
        <v>1.8367</v>
      </c>
      <c r="C18" s="22" t="s">
        <v>22</v>
      </c>
    </row>
    <row r="19" spans="1:11" x14ac:dyDescent="0.25">
      <c r="A19" s="27" t="s">
        <v>36</v>
      </c>
      <c r="B19" s="21">
        <f>B18+C10</f>
        <v>1.8701000000000001</v>
      </c>
      <c r="C19" s="22" t="s">
        <v>22</v>
      </c>
    </row>
    <row r="20" spans="1:11" x14ac:dyDescent="0.25">
      <c r="A20" s="27" t="s">
        <v>37</v>
      </c>
      <c r="B20" s="21">
        <f>B19+C10</f>
        <v>1.9035000000000002</v>
      </c>
      <c r="C20" s="22" t="s">
        <v>22</v>
      </c>
    </row>
    <row r="21" spans="1:11" x14ac:dyDescent="0.25">
      <c r="A21" s="27" t="s">
        <v>41</v>
      </c>
      <c r="B21" s="21">
        <f>360-B15*B13</f>
        <v>240</v>
      </c>
      <c r="C21" s="22" t="s">
        <v>25</v>
      </c>
      <c r="E21">
        <f>E35-E28</f>
        <v>8.75</v>
      </c>
    </row>
    <row r="22" spans="1:11" x14ac:dyDescent="0.25">
      <c r="A22" s="27" t="s">
        <v>42</v>
      </c>
      <c r="B22" s="21">
        <f>B21/B13</f>
        <v>20</v>
      </c>
      <c r="C22" s="22" t="s">
        <v>25</v>
      </c>
    </row>
    <row r="23" spans="1:11" x14ac:dyDescent="0.25">
      <c r="A23" s="28" t="s">
        <v>43</v>
      </c>
      <c r="B23" s="2">
        <f>B22/(B17*2)</f>
        <v>1.25</v>
      </c>
      <c r="C23" s="3" t="s">
        <v>25</v>
      </c>
    </row>
    <row r="25" spans="1:11" x14ac:dyDescent="0.25">
      <c r="A25" s="1"/>
      <c r="B25" s="1"/>
      <c r="C25" s="1"/>
      <c r="D25" s="1"/>
      <c r="E25" s="1"/>
      <c r="F25" s="41" t="s">
        <v>46</v>
      </c>
      <c r="G25" s="33"/>
      <c r="H25" s="33" t="s">
        <v>47</v>
      </c>
      <c r="I25" s="33"/>
      <c r="J25" s="33" t="s">
        <v>48</v>
      </c>
      <c r="K25" s="34"/>
    </row>
    <row r="26" spans="1:11" x14ac:dyDescent="0.25">
      <c r="A26" s="5" t="s">
        <v>30</v>
      </c>
      <c r="B26" s="31" t="s">
        <v>38</v>
      </c>
      <c r="C26" s="31" t="s">
        <v>39</v>
      </c>
      <c r="D26" s="31" t="s">
        <v>40</v>
      </c>
      <c r="E26" s="31" t="s">
        <v>31</v>
      </c>
      <c r="F26" s="29" t="s">
        <v>44</v>
      </c>
      <c r="G26" s="29" t="s">
        <v>45</v>
      </c>
      <c r="H26" s="29" t="s">
        <v>44</v>
      </c>
      <c r="I26" s="29" t="s">
        <v>45</v>
      </c>
      <c r="J26" s="29" t="s">
        <v>44</v>
      </c>
      <c r="K26" s="30" t="s">
        <v>45</v>
      </c>
    </row>
    <row r="27" spans="1:11" x14ac:dyDescent="0.25">
      <c r="A27" s="8"/>
      <c r="B27" s="16"/>
      <c r="C27" s="16"/>
      <c r="D27" s="16"/>
      <c r="E27" s="16" t="s">
        <v>32</v>
      </c>
      <c r="F27" s="16" t="s">
        <v>22</v>
      </c>
      <c r="G27" s="16" t="s">
        <v>22</v>
      </c>
      <c r="H27" s="16" t="s">
        <v>22</v>
      </c>
      <c r="I27" s="16" t="s">
        <v>22</v>
      </c>
      <c r="J27" s="16" t="s">
        <v>22</v>
      </c>
      <c r="K27" s="17" t="s">
        <v>22</v>
      </c>
    </row>
    <row r="28" spans="1:11" x14ac:dyDescent="0.25">
      <c r="A28" s="23">
        <v>1</v>
      </c>
      <c r="B28" s="32">
        <f>MOD(A28,16)</f>
        <v>1</v>
      </c>
      <c r="C28" s="32">
        <f>IF(B28=9,1,0)</f>
        <v>0</v>
      </c>
      <c r="D28" s="32">
        <f>ROUNDUP(A28/16,0)</f>
        <v>1</v>
      </c>
      <c r="E28" s="32">
        <f>B23/2</f>
        <v>0.625</v>
      </c>
      <c r="F28" s="32">
        <f>$B$18*COS(RADIANS(E28))</f>
        <v>1.836590725533775</v>
      </c>
      <c r="G28" s="32">
        <f>$B$18*SIN(RADIANS(E28))</f>
        <v>2.0034891647364765E-2</v>
      </c>
      <c r="H28" s="32">
        <f>$B$19*COS(RADIANS(E28))</f>
        <v>1.8699887384007801</v>
      </c>
      <c r="I28" s="32">
        <f>$B$19*SIN(RADIANS(E28))</f>
        <v>2.0399221903270457E-2</v>
      </c>
      <c r="J28" s="32">
        <f>$B$20*COS(RADIANS(E28))</f>
        <v>1.9033867512677853</v>
      </c>
      <c r="K28" s="4">
        <f>$B$20*SIN(RADIANS(E28))</f>
        <v>2.0763552159176149E-2</v>
      </c>
    </row>
    <row r="29" spans="1:11" x14ac:dyDescent="0.25">
      <c r="A29" s="25">
        <f>A28+1</f>
        <v>2</v>
      </c>
      <c r="B29" s="21">
        <f t="shared" ref="B29:B92" si="0">MOD(A29,16)</f>
        <v>2</v>
      </c>
      <c r="C29" s="21">
        <f t="shared" ref="C29:C92" si="1">IF(B29=9,1,0)</f>
        <v>0</v>
      </c>
      <c r="D29" s="21">
        <f t="shared" ref="D29:D44" si="2">ROUNDUP(A29/16,0)</f>
        <v>1</v>
      </c>
      <c r="E29" s="21">
        <f>E28+IF(C29,10+$B$23,$B$23)</f>
        <v>1.875</v>
      </c>
      <c r="F29" s="21">
        <f t="shared" ref="F29:F92" si="3">$B$18*COS(E29*PI()/180)</f>
        <v>1.8357166078178409</v>
      </c>
      <c r="G29" s="21">
        <f t="shared" ref="G29:G92" si="4">$B$18*SIN(F29*PI()/180)</f>
        <v>5.883651304707338E-2</v>
      </c>
      <c r="H29" s="21">
        <f>$B$19*COS(RADIANS(E29))</f>
        <v>1.8690987250395517</v>
      </c>
      <c r="I29" s="21">
        <f>$B$19*SIN(RADIANS(E29))</f>
        <v>6.1187956785003557E-2</v>
      </c>
      <c r="J29" s="21">
        <f>$B$20*COS(RADIANS(E29))</f>
        <v>1.9024808422612622</v>
      </c>
      <c r="K29" s="22">
        <f>$B$20*SIN(RADIANS(E29))</f>
        <v>6.2280774151250884E-2</v>
      </c>
    </row>
    <row r="30" spans="1:11" x14ac:dyDescent="0.25">
      <c r="A30" s="25">
        <f t="shared" ref="A30:A35" si="5">A29+1</f>
        <v>3</v>
      </c>
      <c r="B30" s="21">
        <f t="shared" si="0"/>
        <v>3</v>
      </c>
      <c r="C30" s="21">
        <f t="shared" si="1"/>
        <v>0</v>
      </c>
      <c r="D30" s="21">
        <f t="shared" si="2"/>
        <v>1</v>
      </c>
      <c r="E30" s="21">
        <f t="shared" ref="E30:E44" si="6">E29+IF(C30,10+$B$23,$B$23)</f>
        <v>3.125</v>
      </c>
      <c r="F30" s="21">
        <f t="shared" si="3"/>
        <v>1.8339687884186628</v>
      </c>
      <c r="G30" s="21">
        <f t="shared" si="4"/>
        <v>5.8780512867748373E-2</v>
      </c>
      <c r="H30" s="21">
        <f t="shared" ref="H30:H93" si="7">$B$19*COS(RADIANS(E30))</f>
        <v>1.867319121915251</v>
      </c>
      <c r="I30" s="21">
        <f t="shared" ref="I30:I93" si="8">$B$19*SIN(RADIANS(E30))</f>
        <v>0.10194756951323562</v>
      </c>
      <c r="J30" s="21">
        <f t="shared" ref="J30:J93" si="9">$B$20*COS(RADIANS(E30))</f>
        <v>1.9006694554118393</v>
      </c>
      <c r="K30" s="22">
        <f t="shared" ref="K30:K93" si="10">$B$20*SIN(RADIANS(E30))</f>
        <v>0.10376835386794504</v>
      </c>
    </row>
    <row r="31" spans="1:11" x14ac:dyDescent="0.25">
      <c r="A31" s="25">
        <f t="shared" si="5"/>
        <v>4</v>
      </c>
      <c r="B31" s="21">
        <f t="shared" si="0"/>
        <v>4</v>
      </c>
      <c r="C31" s="21">
        <f t="shared" si="1"/>
        <v>0</v>
      </c>
      <c r="D31" s="21">
        <f t="shared" si="2"/>
        <v>1</v>
      </c>
      <c r="E31" s="21">
        <f t="shared" si="6"/>
        <v>4.375</v>
      </c>
      <c r="F31" s="21">
        <f t="shared" si="3"/>
        <v>1.831348099203614</v>
      </c>
      <c r="G31" s="21">
        <f t="shared" si="4"/>
        <v>5.8696545814182717E-2</v>
      </c>
      <c r="H31" s="21">
        <f t="shared" si="7"/>
        <v>1.8646507760225832</v>
      </c>
      <c r="I31" s="21">
        <f t="shared" si="8"/>
        <v>0.14265866071984121</v>
      </c>
      <c r="J31" s="21">
        <f t="shared" si="9"/>
        <v>1.8979534528415525</v>
      </c>
      <c r="K31" s="22">
        <f t="shared" si="10"/>
        <v>0.14520654546827322</v>
      </c>
    </row>
    <row r="32" spans="1:11" x14ac:dyDescent="0.25">
      <c r="A32" s="25">
        <f t="shared" si="5"/>
        <v>5</v>
      </c>
      <c r="B32" s="21">
        <f t="shared" si="0"/>
        <v>5</v>
      </c>
      <c r="C32" s="21">
        <f t="shared" si="1"/>
        <v>0</v>
      </c>
      <c r="D32" s="21">
        <f t="shared" si="2"/>
        <v>1</v>
      </c>
      <c r="E32" s="21">
        <f t="shared" si="6"/>
        <v>5.625</v>
      </c>
      <c r="F32" s="21">
        <f t="shared" si="3"/>
        <v>1.8278557874788242</v>
      </c>
      <c r="G32" s="21">
        <f t="shared" si="4"/>
        <v>5.8584651727667872E-2</v>
      </c>
      <c r="H32" s="21">
        <f t="shared" si="7"/>
        <v>1.8610949573496756</v>
      </c>
      <c r="I32" s="21">
        <f t="shared" si="8"/>
        <v>0.1833018541303113</v>
      </c>
      <c r="J32" s="21">
        <f t="shared" si="9"/>
        <v>1.894334127220527</v>
      </c>
      <c r="K32" s="22">
        <f t="shared" si="10"/>
        <v>0.18657562661731864</v>
      </c>
    </row>
    <row r="33" spans="1:11" x14ac:dyDescent="0.25">
      <c r="A33" s="25">
        <f t="shared" si="5"/>
        <v>6</v>
      </c>
      <c r="B33" s="21">
        <f t="shared" si="0"/>
        <v>6</v>
      </c>
      <c r="C33" s="21">
        <f t="shared" si="1"/>
        <v>0</v>
      </c>
      <c r="D33" s="21">
        <f t="shared" si="2"/>
        <v>1</v>
      </c>
      <c r="E33" s="21">
        <f t="shared" si="6"/>
        <v>6.875</v>
      </c>
      <c r="F33" s="21">
        <f t="shared" si="3"/>
        <v>1.8234935153955314</v>
      </c>
      <c r="G33" s="21">
        <f t="shared" si="4"/>
        <v>5.8444883701241325E-2</v>
      </c>
      <c r="H33" s="21">
        <f t="shared" si="7"/>
        <v>1.856653358273634</v>
      </c>
      <c r="I33" s="21">
        <f t="shared" si="8"/>
        <v>0.22385780578581041</v>
      </c>
      <c r="J33" s="21">
        <f t="shared" si="9"/>
        <v>1.8898132011517366</v>
      </c>
      <c r="K33" s="22">
        <f t="shared" si="10"/>
        <v>0.22785590787299617</v>
      </c>
    </row>
    <row r="34" spans="1:11" x14ac:dyDescent="0.25">
      <c r="A34" s="25">
        <f t="shared" si="5"/>
        <v>7</v>
      </c>
      <c r="B34" s="21">
        <f t="shared" si="0"/>
        <v>7</v>
      </c>
      <c r="C34" s="21">
        <f t="shared" si="1"/>
        <v>0</v>
      </c>
      <c r="D34" s="21">
        <f t="shared" si="2"/>
        <v>1</v>
      </c>
      <c r="E34" s="21">
        <f t="shared" si="6"/>
        <v>8.125</v>
      </c>
      <c r="F34" s="21">
        <f t="shared" si="3"/>
        <v>1.8182633591589876</v>
      </c>
      <c r="G34" s="21">
        <f t="shared" si="4"/>
        <v>5.8277308055112657E-2</v>
      </c>
      <c r="H34" s="21">
        <f t="shared" si="7"/>
        <v>1.8513280927550624</v>
      </c>
      <c r="I34" s="21">
        <f t="shared" si="8"/>
        <v>0.26430721324985357</v>
      </c>
      <c r="J34" s="21">
        <f t="shared" si="9"/>
        <v>1.8843928263511369</v>
      </c>
      <c r="K34" s="22">
        <f t="shared" si="10"/>
        <v>0.26902774205716073</v>
      </c>
    </row>
    <row r="35" spans="1:11" x14ac:dyDescent="0.25">
      <c r="A35" s="25">
        <f t="shared" si="5"/>
        <v>8</v>
      </c>
      <c r="B35" s="21">
        <f t="shared" si="0"/>
        <v>8</v>
      </c>
      <c r="C35" s="21">
        <f t="shared" si="1"/>
        <v>0</v>
      </c>
      <c r="D35" s="21">
        <f t="shared" si="2"/>
        <v>1</v>
      </c>
      <c r="E35" s="21">
        <f t="shared" si="6"/>
        <v>9.375</v>
      </c>
      <c r="F35" s="21">
        <f t="shared" si="3"/>
        <v>1.8121678080402972</v>
      </c>
      <c r="G35" s="21">
        <f t="shared" si="4"/>
        <v>5.8082004305962748E-2</v>
      </c>
      <c r="H35" s="21">
        <f t="shared" si="7"/>
        <v>1.8451216953319323</v>
      </c>
      <c r="I35" s="21">
        <f t="shared" si="8"/>
        <v>0.30463082479522041</v>
      </c>
      <c r="J35" s="21">
        <f t="shared" si="9"/>
        <v>1.8780755826235673</v>
      </c>
      <c r="K35" s="22">
        <f t="shared" si="10"/>
        <v>0.31007153360659967</v>
      </c>
    </row>
    <row r="36" spans="1:11" x14ac:dyDescent="0.25">
      <c r="A36" s="25">
        <f t="shared" ref="A36:A99" si="11">A35+1</f>
        <v>9</v>
      </c>
      <c r="B36" s="21">
        <f t="shared" si="0"/>
        <v>9</v>
      </c>
      <c r="C36" s="21">
        <f t="shared" si="1"/>
        <v>1</v>
      </c>
      <c r="D36" s="21">
        <f t="shared" si="2"/>
        <v>1</v>
      </c>
      <c r="E36" s="21">
        <f t="shared" si="6"/>
        <v>20.625</v>
      </c>
      <c r="F36" s="21">
        <f t="shared" si="3"/>
        <v>1.7189784156751802</v>
      </c>
      <c r="G36" s="21">
        <f t="shared" si="4"/>
        <v>5.5096100606145719E-2</v>
      </c>
      <c r="H36" s="21">
        <f t="shared" si="7"/>
        <v>1.7502376736288749</v>
      </c>
      <c r="I36" s="21">
        <f t="shared" si="8"/>
        <v>0.65874281461749873</v>
      </c>
      <c r="J36" s="21">
        <f t="shared" si="9"/>
        <v>1.7814969315825697</v>
      </c>
      <c r="K36" s="22">
        <f t="shared" si="10"/>
        <v>0.67050796621806796</v>
      </c>
    </row>
    <row r="37" spans="1:11" x14ac:dyDescent="0.25">
      <c r="A37" s="25">
        <f t="shared" si="11"/>
        <v>10</v>
      </c>
      <c r="B37" s="21">
        <f t="shared" si="0"/>
        <v>10</v>
      </c>
      <c r="C37" s="21">
        <f t="shared" si="1"/>
        <v>0</v>
      </c>
      <c r="D37" s="21">
        <f t="shared" si="2"/>
        <v>1</v>
      </c>
      <c r="E37" s="21">
        <f t="shared" si="6"/>
        <v>21.875</v>
      </c>
      <c r="F37" s="21">
        <f t="shared" si="3"/>
        <v>1.7044556020233854</v>
      </c>
      <c r="G37" s="21">
        <f t="shared" si="4"/>
        <v>5.4630758319280381E-2</v>
      </c>
      <c r="H37" s="21">
        <f t="shared" si="7"/>
        <v>1.7354507656906044</v>
      </c>
      <c r="I37" s="21">
        <f t="shared" si="8"/>
        <v>0.6967672852996869</v>
      </c>
      <c r="J37" s="21">
        <f t="shared" si="9"/>
        <v>1.7664459293578234</v>
      </c>
      <c r="K37" s="22">
        <f t="shared" si="10"/>
        <v>0.7092115542313</v>
      </c>
    </row>
    <row r="38" spans="1:11" x14ac:dyDescent="0.25">
      <c r="A38" s="25">
        <f t="shared" si="11"/>
        <v>11</v>
      </c>
      <c r="B38" s="21">
        <f t="shared" si="0"/>
        <v>11</v>
      </c>
      <c r="C38" s="21">
        <f t="shared" si="1"/>
        <v>0</v>
      </c>
      <c r="D38" s="21">
        <f t="shared" si="2"/>
        <v>1</v>
      </c>
      <c r="E38" s="21">
        <f t="shared" si="6"/>
        <v>23.125</v>
      </c>
      <c r="F38" s="21">
        <f t="shared" si="3"/>
        <v>1.6891215598180329</v>
      </c>
      <c r="G38" s="21">
        <f t="shared" si="4"/>
        <v>5.4139418710233131E-2</v>
      </c>
      <c r="H38" s="21">
        <f t="shared" si="7"/>
        <v>1.719837877179563</v>
      </c>
      <c r="I38" s="21">
        <f t="shared" si="8"/>
        <v>0.73446013249086206</v>
      </c>
      <c r="J38" s="21">
        <f t="shared" si="9"/>
        <v>1.7505541945410932</v>
      </c>
      <c r="K38" s="22">
        <f t="shared" si="10"/>
        <v>0.74757759595548678</v>
      </c>
    </row>
    <row r="39" spans="1:11" x14ac:dyDescent="0.25">
      <c r="A39" s="25">
        <f t="shared" si="11"/>
        <v>12</v>
      </c>
      <c r="B39" s="21">
        <f t="shared" si="0"/>
        <v>12</v>
      </c>
      <c r="C39" s="21">
        <f t="shared" si="1"/>
        <v>0</v>
      </c>
      <c r="D39" s="21">
        <f t="shared" si="2"/>
        <v>1</v>
      </c>
      <c r="E39" s="21">
        <f t="shared" si="6"/>
        <v>24.375</v>
      </c>
      <c r="F39" s="21">
        <f t="shared" si="3"/>
        <v>1.6729835872327237</v>
      </c>
      <c r="G39" s="21">
        <f t="shared" si="4"/>
        <v>5.3622315050008328E-2</v>
      </c>
      <c r="H39" s="21">
        <f t="shared" si="7"/>
        <v>1.7034064389850909</v>
      </c>
      <c r="I39" s="21">
        <f t="shared" si="8"/>
        <v>0.77180341643719863</v>
      </c>
      <c r="J39" s="21">
        <f t="shared" si="9"/>
        <v>1.7338292907374584</v>
      </c>
      <c r="K39" s="22">
        <f t="shared" si="10"/>
        <v>0.7855878312326654</v>
      </c>
    </row>
    <row r="40" spans="1:11" x14ac:dyDescent="0.25">
      <c r="A40" s="25">
        <f t="shared" si="11"/>
        <v>13</v>
      </c>
      <c r="B40" s="21">
        <f t="shared" si="0"/>
        <v>13</v>
      </c>
      <c r="C40" s="21">
        <f t="shared" si="1"/>
        <v>0</v>
      </c>
      <c r="D40" s="21">
        <f t="shared" si="2"/>
        <v>1</v>
      </c>
      <c r="E40" s="21">
        <f t="shared" si="6"/>
        <v>25.625</v>
      </c>
      <c r="F40" s="21">
        <f t="shared" si="3"/>
        <v>1.6560493650683785</v>
      </c>
      <c r="G40" s="21">
        <f t="shared" si="4"/>
        <v>5.3079692857428667E-2</v>
      </c>
      <c r="H40" s="21">
        <f t="shared" si="7"/>
        <v>1.686164271581845</v>
      </c>
      <c r="I40" s="21">
        <f t="shared" si="8"/>
        <v>0.80877936375804382</v>
      </c>
      <c r="J40" s="21">
        <f t="shared" si="9"/>
        <v>1.7162791780953115</v>
      </c>
      <c r="K40" s="22">
        <f t="shared" si="10"/>
        <v>0.82322416924947139</v>
      </c>
    </row>
    <row r="41" spans="1:11" x14ac:dyDescent="0.25">
      <c r="A41" s="25">
        <f t="shared" si="11"/>
        <v>14</v>
      </c>
      <c r="B41" s="21">
        <f t="shared" si="0"/>
        <v>14</v>
      </c>
      <c r="C41" s="21">
        <f t="shared" si="1"/>
        <v>0</v>
      </c>
      <c r="D41" s="21">
        <f t="shared" si="2"/>
        <v>1</v>
      </c>
      <c r="E41" s="21">
        <f t="shared" si="6"/>
        <v>26.875</v>
      </c>
      <c r="F41" s="21">
        <f t="shared" si="3"/>
        <v>1.6383269530975935</v>
      </c>
      <c r="G41" s="21">
        <f t="shared" si="4"/>
        <v>5.2511809784827029E-2</v>
      </c>
      <c r="H41" s="21">
        <f t="shared" si="7"/>
        <v>1.6681195813076766</v>
      </c>
      <c r="I41" s="21">
        <f t="shared" si="8"/>
        <v>0.84537037590508357</v>
      </c>
      <c r="J41" s="21">
        <f t="shared" si="9"/>
        <v>1.6979122095177597</v>
      </c>
      <c r="K41" s="22">
        <f t="shared" si="10"/>
        <v>0.86046869714738605</v>
      </c>
    </row>
    <row r="42" spans="1:11" x14ac:dyDescent="0.25">
      <c r="A42" s="25">
        <f t="shared" si="11"/>
        <v>15</v>
      </c>
      <c r="B42" s="21">
        <f t="shared" si="0"/>
        <v>15</v>
      </c>
      <c r="C42" s="21">
        <f t="shared" si="1"/>
        <v>0</v>
      </c>
      <c r="D42" s="21">
        <f t="shared" si="2"/>
        <v>1</v>
      </c>
      <c r="E42" s="21">
        <f t="shared" si="6"/>
        <v>28.125</v>
      </c>
      <c r="F42" s="21">
        <f t="shared" si="3"/>
        <v>1.6198247862286237</v>
      </c>
      <c r="G42" s="21">
        <f t="shared" si="4"/>
        <v>5.1918935498014504E-2</v>
      </c>
      <c r="H42" s="21">
        <f t="shared" si="7"/>
        <v>1.6492809564578588</v>
      </c>
      <c r="I42" s="21">
        <f t="shared" si="8"/>
        <v>0.88155903753829823</v>
      </c>
      <c r="J42" s="21">
        <f t="shared" si="9"/>
        <v>1.6787371266870941</v>
      </c>
      <c r="K42" s="22">
        <f t="shared" si="10"/>
        <v>0.89730368854828657</v>
      </c>
    </row>
    <row r="43" spans="1:11" x14ac:dyDescent="0.25">
      <c r="A43" s="25">
        <f t="shared" si="11"/>
        <v>16</v>
      </c>
      <c r="B43" s="21">
        <f t="shared" si="0"/>
        <v>0</v>
      </c>
      <c r="C43" s="21">
        <f t="shared" si="1"/>
        <v>0</v>
      </c>
      <c r="D43" s="21">
        <f t="shared" si="2"/>
        <v>1</v>
      </c>
      <c r="E43" s="21">
        <f t="shared" si="6"/>
        <v>29.375</v>
      </c>
      <c r="F43" s="21">
        <f t="shared" si="3"/>
        <v>1.6005516704908251</v>
      </c>
      <c r="G43" s="21">
        <f t="shared" si="4"/>
        <v>5.1301351550570792E-2</v>
      </c>
      <c r="H43" s="21">
        <f t="shared" si="7"/>
        <v>1.629657363197524</v>
      </c>
      <c r="I43" s="21">
        <f t="shared" si="8"/>
        <v>0.91732812481472192</v>
      </c>
      <c r="J43" s="21">
        <f t="shared" si="9"/>
        <v>1.6587630559042226</v>
      </c>
      <c r="K43" s="22">
        <f t="shared" si="10"/>
        <v>0.93371161199124286</v>
      </c>
    </row>
    <row r="44" spans="1:11" x14ac:dyDescent="0.25">
      <c r="A44" s="25">
        <f t="shared" si="11"/>
        <v>17</v>
      </c>
      <c r="B44" s="21">
        <f t="shared" si="0"/>
        <v>1</v>
      </c>
      <c r="C44" s="21">
        <f t="shared" si="1"/>
        <v>0</v>
      </c>
      <c r="D44" s="21">
        <f t="shared" si="2"/>
        <v>2</v>
      </c>
      <c r="E44" s="21">
        <f t="shared" si="6"/>
        <v>30.625</v>
      </c>
      <c r="F44" s="21">
        <f t="shared" si="3"/>
        <v>1.5805167788434602</v>
      </c>
      <c r="G44" s="21">
        <f t="shared" si="4"/>
        <v>5.065935125250514E-2</v>
      </c>
      <c r="H44" s="21">
        <f t="shared" si="7"/>
        <v>1.6092581412942535</v>
      </c>
      <c r="I44" s="21">
        <f t="shared" si="8"/>
        <v>0.95266061358605825</v>
      </c>
      <c r="J44" s="21">
        <f t="shared" si="9"/>
        <v>1.6379995037450465</v>
      </c>
      <c r="K44" s="22">
        <f t="shared" si="10"/>
        <v>0.96967513927654236</v>
      </c>
    </row>
    <row r="45" spans="1:11" x14ac:dyDescent="0.25">
      <c r="A45" s="25">
        <f t="shared" si="11"/>
        <v>18</v>
      </c>
      <c r="B45" s="21">
        <f t="shared" si="0"/>
        <v>2</v>
      </c>
      <c r="C45" s="21">
        <f t="shared" si="1"/>
        <v>0</v>
      </c>
      <c r="D45" s="21">
        <f t="shared" ref="D45:D108" si="12">ROUNDUP(A45/16,0)</f>
        <v>2</v>
      </c>
      <c r="E45" s="21">
        <f t="shared" ref="E45:E108" si="13">E44+IF(C45,10+$B$23,$B$23)</f>
        <v>31.875</v>
      </c>
      <c r="F45" s="21">
        <f t="shared" si="3"/>
        <v>1.5597296468098674</v>
      </c>
      <c r="G45" s="21">
        <f t="shared" si="4"/>
        <v>4.9993239533339347E-2</v>
      </c>
      <c r="H45" s="21">
        <f t="shared" si="7"/>
        <v>1.5880929996728552</v>
      </c>
      <c r="I45" s="21">
        <f t="shared" si="8"/>
        <v>0.9875396875012532</v>
      </c>
      <c r="J45" s="21">
        <f t="shared" si="9"/>
        <v>1.6164563525358431</v>
      </c>
      <c r="K45" s="22">
        <f t="shared" si="10"/>
        <v>1.0051771537129757</v>
      </c>
    </row>
    <row r="46" spans="1:11" x14ac:dyDescent="0.25">
      <c r="A46" s="25">
        <f t="shared" si="11"/>
        <v>19</v>
      </c>
      <c r="B46" s="21">
        <f t="shared" si="0"/>
        <v>3</v>
      </c>
      <c r="C46" s="21">
        <f t="shared" si="1"/>
        <v>0</v>
      </c>
      <c r="D46" s="21">
        <f t="shared" si="12"/>
        <v>2</v>
      </c>
      <c r="E46" s="21">
        <f t="shared" si="13"/>
        <v>33.125</v>
      </c>
      <c r="F46" s="21">
        <f t="shared" si="3"/>
        <v>1.5382001679390673</v>
      </c>
      <c r="G46" s="21">
        <f t="shared" si="4"/>
        <v>4.9303332799666172E-2</v>
      </c>
      <c r="H46" s="21">
        <f t="shared" si="7"/>
        <v>1.5661720117944411</v>
      </c>
      <c r="I46" s="21">
        <f t="shared" si="8"/>
        <v>1.0219487460101675</v>
      </c>
      <c r="J46" s="21">
        <f t="shared" si="9"/>
        <v>1.5941438556498146</v>
      </c>
      <c r="K46" s="22">
        <f t="shared" si="10"/>
        <v>1.0402007582644532</v>
      </c>
    </row>
    <row r="47" spans="1:11" x14ac:dyDescent="0.25">
      <c r="A47" s="25">
        <f t="shared" si="11"/>
        <v>20</v>
      </c>
      <c r="B47" s="21">
        <f t="shared" si="0"/>
        <v>4</v>
      </c>
      <c r="C47" s="21">
        <f t="shared" si="1"/>
        <v>0</v>
      </c>
      <c r="D47" s="21">
        <f t="shared" si="12"/>
        <v>2</v>
      </c>
      <c r="E47" s="21">
        <f t="shared" si="13"/>
        <v>34.375</v>
      </c>
      <c r="F47" s="21">
        <f t="shared" si="3"/>
        <v>1.5159385890969692</v>
      </c>
      <c r="G47" s="21">
        <f t="shared" si="4"/>
        <v>4.8589958787239609E-2</v>
      </c>
      <c r="H47" s="21">
        <f t="shared" si="7"/>
        <v>1.5435056108620038</v>
      </c>
      <c r="I47" s="21">
        <f t="shared" si="8"/>
        <v>1.0558714122645392</v>
      </c>
      <c r="J47" s="21">
        <f t="shared" si="9"/>
        <v>1.5710726326270383</v>
      </c>
      <c r="K47" s="22">
        <f t="shared" si="10"/>
        <v>1.074729283592081</v>
      </c>
    </row>
    <row r="48" spans="1:11" x14ac:dyDescent="0.25">
      <c r="A48" s="25">
        <f t="shared" si="11"/>
        <v>21</v>
      </c>
      <c r="B48" s="21">
        <f t="shared" si="0"/>
        <v>5</v>
      </c>
      <c r="C48" s="21">
        <f t="shared" si="1"/>
        <v>0</v>
      </c>
      <c r="D48" s="21">
        <f t="shared" si="12"/>
        <v>2</v>
      </c>
      <c r="E48" s="21">
        <f t="shared" si="13"/>
        <v>35.625</v>
      </c>
      <c r="F48" s="21">
        <f t="shared" si="3"/>
        <v>1.4929555055894197</v>
      </c>
      <c r="G48" s="21">
        <f t="shared" si="4"/>
        <v>4.7853456407655974E-2</v>
      </c>
      <c r="H48" s="21">
        <f t="shared" si="7"/>
        <v>1.5201045848547798</v>
      </c>
      <c r="I48" s="21">
        <f t="shared" si="8"/>
        <v>1.0892915409124768</v>
      </c>
      <c r="J48" s="21">
        <f t="shared" si="9"/>
        <v>1.5472536641201398</v>
      </c>
      <c r="K48" s="22">
        <f t="shared" si="10"/>
        <v>1.1087462959878616</v>
      </c>
    </row>
    <row r="49" spans="1:11" x14ac:dyDescent="0.25">
      <c r="A49" s="25">
        <f t="shared" si="11"/>
        <v>22</v>
      </c>
      <c r="B49" s="21">
        <f t="shared" si="0"/>
        <v>6</v>
      </c>
      <c r="C49" s="21">
        <f t="shared" si="1"/>
        <v>0</v>
      </c>
      <c r="D49" s="21">
        <f t="shared" si="12"/>
        <v>2</v>
      </c>
      <c r="E49" s="21">
        <f t="shared" si="13"/>
        <v>36.875</v>
      </c>
      <c r="F49" s="21">
        <f t="shared" si="3"/>
        <v>1.4692618561194082</v>
      </c>
      <c r="G49" s="21">
        <f t="shared" si="4"/>
        <v>4.7094175589687107E-2</v>
      </c>
      <c r="H49" s="21">
        <f t="shared" si="7"/>
        <v>1.4959800713937526</v>
      </c>
      <c r="I49" s="21">
        <f t="shared" si="8"/>
        <v>1.122193225782772</v>
      </c>
      <c r="J49" s="21">
        <f t="shared" si="9"/>
        <v>1.5226982866680969</v>
      </c>
      <c r="K49" s="22">
        <f t="shared" si="10"/>
        <v>1.1422356051962497</v>
      </c>
    </row>
    <row r="50" spans="1:11" x14ac:dyDescent="0.25">
      <c r="A50" s="25">
        <f t="shared" si="11"/>
        <v>23</v>
      </c>
      <c r="B50" s="21">
        <f t="shared" si="0"/>
        <v>7</v>
      </c>
      <c r="C50" s="21">
        <f t="shared" si="1"/>
        <v>0</v>
      </c>
      <c r="D50" s="21">
        <f t="shared" si="12"/>
        <v>2</v>
      </c>
      <c r="E50" s="21">
        <f t="shared" si="13"/>
        <v>38.125</v>
      </c>
      <c r="F50" s="21">
        <f t="shared" si="3"/>
        <v>1.4448689175808389</v>
      </c>
      <c r="G50" s="21">
        <f t="shared" si="4"/>
        <v>4.631247711533034E-2</v>
      </c>
      <c r="H50" s="21">
        <f t="shared" si="7"/>
        <v>1.4711435524407508</v>
      </c>
      <c r="I50" s="21">
        <f t="shared" si="8"/>
        <v>1.1545608074553753</v>
      </c>
      <c r="J50" s="21">
        <f t="shared" si="9"/>
        <v>1.4974181873006627</v>
      </c>
      <c r="K50" s="22">
        <f t="shared" si="10"/>
        <v>1.1751812721198369</v>
      </c>
    </row>
    <row r="51" spans="1:11" x14ac:dyDescent="0.25">
      <c r="A51" s="25">
        <f t="shared" si="11"/>
        <v>24</v>
      </c>
      <c r="B51" s="21">
        <f t="shared" si="0"/>
        <v>8</v>
      </c>
      <c r="C51" s="21">
        <f t="shared" si="1"/>
        <v>0</v>
      </c>
      <c r="D51" s="21">
        <f t="shared" si="12"/>
        <v>2</v>
      </c>
      <c r="E51" s="21">
        <f t="shared" si="13"/>
        <v>39.375</v>
      </c>
      <c r="F51" s="21">
        <f t="shared" si="3"/>
        <v>1.4197882996913391</v>
      </c>
      <c r="G51" s="21">
        <f t="shared" si="4"/>
        <v>4.5508732450641652E-2</v>
      </c>
      <c r="H51" s="21">
        <f t="shared" si="7"/>
        <v>1.4456068488336544</v>
      </c>
      <c r="I51" s="21">
        <f t="shared" si="8"/>
        <v>1.1863788807144335</v>
      </c>
      <c r="J51" s="21">
        <f t="shared" si="9"/>
        <v>1.4714253979759699</v>
      </c>
      <c r="K51" s="22">
        <f t="shared" si="10"/>
        <v>1.2075676164054994</v>
      </c>
    </row>
    <row r="52" spans="1:11" x14ac:dyDescent="0.25">
      <c r="A52" s="25">
        <f t="shared" si="11"/>
        <v>25</v>
      </c>
      <c r="B52" s="21">
        <f t="shared" si="0"/>
        <v>9</v>
      </c>
      <c r="C52" s="21">
        <f t="shared" si="1"/>
        <v>1</v>
      </c>
      <c r="D52" s="21">
        <f t="shared" si="12"/>
        <v>2</v>
      </c>
      <c r="E52" s="21">
        <f t="shared" si="13"/>
        <v>50.625</v>
      </c>
      <c r="F52" s="21">
        <f t="shared" si="3"/>
        <v>1.1651901450233679</v>
      </c>
      <c r="G52" s="21">
        <f t="shared" si="4"/>
        <v>3.7349299494331585E-2</v>
      </c>
      <c r="H52" s="21">
        <f t="shared" si="7"/>
        <v>1.1863788807144335</v>
      </c>
      <c r="I52" s="21">
        <f t="shared" si="8"/>
        <v>1.4456068488336544</v>
      </c>
      <c r="J52" s="21">
        <f t="shared" si="9"/>
        <v>1.2075676164054994</v>
      </c>
      <c r="K52" s="22">
        <f t="shared" si="10"/>
        <v>1.4714253979759699</v>
      </c>
    </row>
    <row r="53" spans="1:11" x14ac:dyDescent="0.25">
      <c r="A53" s="25">
        <f t="shared" si="11"/>
        <v>26</v>
      </c>
      <c r="B53" s="21">
        <f t="shared" si="0"/>
        <v>10</v>
      </c>
      <c r="C53" s="21">
        <f t="shared" si="1"/>
        <v>0</v>
      </c>
      <c r="D53" s="21">
        <f t="shared" si="12"/>
        <v>2</v>
      </c>
      <c r="E53" s="21">
        <f t="shared" si="13"/>
        <v>51.875</v>
      </c>
      <c r="F53" s="21">
        <f t="shared" si="3"/>
        <v>1.133940342790914</v>
      </c>
      <c r="G53" s="21">
        <f t="shared" si="4"/>
        <v>3.6347743020467553E-2</v>
      </c>
      <c r="H53" s="21">
        <f t="shared" si="7"/>
        <v>1.1545608074553755</v>
      </c>
      <c r="I53" s="21">
        <f t="shared" si="8"/>
        <v>1.4711435524407508</v>
      </c>
      <c r="J53" s="21">
        <f t="shared" si="9"/>
        <v>1.1751812721198371</v>
      </c>
      <c r="K53" s="22">
        <f t="shared" si="10"/>
        <v>1.4974181873006627</v>
      </c>
    </row>
    <row r="54" spans="1:11" x14ac:dyDescent="0.25">
      <c r="A54" s="25">
        <f t="shared" si="11"/>
        <v>27</v>
      </c>
      <c r="B54" s="21">
        <f t="shared" si="0"/>
        <v>11</v>
      </c>
      <c r="C54" s="21">
        <f t="shared" si="1"/>
        <v>0</v>
      </c>
      <c r="D54" s="21">
        <f t="shared" si="12"/>
        <v>2</v>
      </c>
      <c r="E54" s="21">
        <f t="shared" si="13"/>
        <v>53.125</v>
      </c>
      <c r="F54" s="21">
        <f t="shared" si="3"/>
        <v>1.1021508463692942</v>
      </c>
      <c r="G54" s="21">
        <f t="shared" si="4"/>
        <v>3.5328878249975985E-2</v>
      </c>
      <c r="H54" s="21">
        <f t="shared" si="7"/>
        <v>1.122193225782772</v>
      </c>
      <c r="I54" s="21">
        <f t="shared" si="8"/>
        <v>1.4959800713937528</v>
      </c>
      <c r="J54" s="21">
        <f t="shared" si="9"/>
        <v>1.1422356051962497</v>
      </c>
      <c r="K54" s="22">
        <f t="shared" si="10"/>
        <v>1.5226982866680971</v>
      </c>
    </row>
    <row r="55" spans="1:11" x14ac:dyDescent="0.25">
      <c r="A55" s="25">
        <f t="shared" si="11"/>
        <v>28</v>
      </c>
      <c r="B55" s="21">
        <f t="shared" si="0"/>
        <v>12</v>
      </c>
      <c r="C55" s="21">
        <f t="shared" si="1"/>
        <v>0</v>
      </c>
      <c r="D55" s="21">
        <f t="shared" si="12"/>
        <v>2</v>
      </c>
      <c r="E55" s="21">
        <f t="shared" si="13"/>
        <v>54.375</v>
      </c>
      <c r="F55" s="21">
        <f t="shared" si="3"/>
        <v>1.0698367858370923</v>
      </c>
      <c r="G55" s="21">
        <f t="shared" si="4"/>
        <v>3.4293189866990897E-2</v>
      </c>
      <c r="H55" s="21">
        <f t="shared" si="7"/>
        <v>1.0892915409124768</v>
      </c>
      <c r="I55" s="21">
        <f t="shared" si="8"/>
        <v>1.5201045848547798</v>
      </c>
      <c r="J55" s="21">
        <f t="shared" si="9"/>
        <v>1.1087462959878616</v>
      </c>
      <c r="K55" s="22">
        <f t="shared" si="10"/>
        <v>1.5472536641201398</v>
      </c>
    </row>
    <row r="56" spans="1:11" x14ac:dyDescent="0.25">
      <c r="A56" s="25">
        <f t="shared" si="11"/>
        <v>29</v>
      </c>
      <c r="B56" s="21">
        <f t="shared" si="0"/>
        <v>13</v>
      </c>
      <c r="C56" s="21">
        <f t="shared" si="1"/>
        <v>0</v>
      </c>
      <c r="D56" s="21">
        <f t="shared" si="12"/>
        <v>2</v>
      </c>
      <c r="E56" s="21">
        <f t="shared" si="13"/>
        <v>55.625</v>
      </c>
      <c r="F56" s="21">
        <f t="shared" si="3"/>
        <v>1.0370135409369978</v>
      </c>
      <c r="G56" s="21">
        <f t="shared" si="4"/>
        <v>3.324117060122752E-2</v>
      </c>
      <c r="H56" s="21">
        <f t="shared" si="7"/>
        <v>1.0558714122645394</v>
      </c>
      <c r="I56" s="21">
        <f t="shared" si="8"/>
        <v>1.5435056108620038</v>
      </c>
      <c r="J56" s="21">
        <f t="shared" si="9"/>
        <v>1.0747292835920812</v>
      </c>
      <c r="K56" s="22">
        <f t="shared" si="10"/>
        <v>1.5710726326270383</v>
      </c>
    </row>
    <row r="57" spans="1:11" x14ac:dyDescent="0.25">
      <c r="A57" s="25">
        <f t="shared" si="11"/>
        <v>30</v>
      </c>
      <c r="B57" s="21">
        <f t="shared" si="0"/>
        <v>14</v>
      </c>
      <c r="C57" s="21">
        <f t="shared" si="1"/>
        <v>0</v>
      </c>
      <c r="D57" s="21">
        <f t="shared" si="12"/>
        <v>2</v>
      </c>
      <c r="E57" s="21">
        <f t="shared" si="13"/>
        <v>56.875</v>
      </c>
      <c r="F57" s="21">
        <f t="shared" si="3"/>
        <v>1.003696733755882</v>
      </c>
      <c r="G57" s="21">
        <f t="shared" si="4"/>
        <v>3.2173320994334426E-2</v>
      </c>
      <c r="H57" s="21">
        <f t="shared" si="7"/>
        <v>1.0219487460101675</v>
      </c>
      <c r="I57" s="21">
        <f t="shared" si="8"/>
        <v>1.5661720117944409</v>
      </c>
      <c r="J57" s="21">
        <f t="shared" si="9"/>
        <v>1.0402007582644532</v>
      </c>
      <c r="K57" s="22">
        <f t="shared" si="10"/>
        <v>1.5941438556498146</v>
      </c>
    </row>
    <row r="58" spans="1:11" x14ac:dyDescent="0.25">
      <c r="A58" s="25">
        <f t="shared" si="11"/>
        <v>31</v>
      </c>
      <c r="B58" s="21">
        <f t="shared" si="0"/>
        <v>15</v>
      </c>
      <c r="C58" s="21">
        <f t="shared" si="1"/>
        <v>0</v>
      </c>
      <c r="D58" s="21">
        <f t="shared" si="12"/>
        <v>2</v>
      </c>
      <c r="E58" s="21">
        <f t="shared" si="13"/>
        <v>58.125</v>
      </c>
      <c r="F58" s="21">
        <f t="shared" si="3"/>
        <v>0.96990222128953107</v>
      </c>
      <c r="G58" s="21">
        <f t="shared" si="4"/>
        <v>3.1090149162359183E-2</v>
      </c>
      <c r="H58" s="21">
        <f t="shared" si="7"/>
        <v>0.98753968750125343</v>
      </c>
      <c r="I58" s="21">
        <f t="shared" si="8"/>
        <v>1.5880929996728552</v>
      </c>
      <c r="J58" s="21">
        <f t="shared" si="9"/>
        <v>1.0051771537129757</v>
      </c>
      <c r="K58" s="22">
        <f t="shared" si="10"/>
        <v>1.6164563525358431</v>
      </c>
    </row>
    <row r="59" spans="1:11" x14ac:dyDescent="0.25">
      <c r="A59" s="25">
        <f t="shared" si="11"/>
        <v>32</v>
      </c>
      <c r="B59" s="21">
        <f t="shared" si="0"/>
        <v>0</v>
      </c>
      <c r="C59" s="21">
        <f t="shared" si="1"/>
        <v>0</v>
      </c>
      <c r="D59" s="21">
        <f t="shared" si="12"/>
        <v>2</v>
      </c>
      <c r="E59" s="21">
        <f t="shared" si="13"/>
        <v>59.375</v>
      </c>
      <c r="F59" s="21">
        <f t="shared" si="3"/>
        <v>0.93564608789557424</v>
      </c>
      <c r="G59" s="21">
        <f t="shared" si="4"/>
        <v>2.9992170554437533E-2</v>
      </c>
      <c r="H59" s="21">
        <f t="shared" si="7"/>
        <v>0.95266061358605847</v>
      </c>
      <c r="I59" s="21">
        <f t="shared" si="8"/>
        <v>1.6092581412942535</v>
      </c>
      <c r="J59" s="21">
        <f t="shared" si="9"/>
        <v>0.96967513927654259</v>
      </c>
      <c r="K59" s="22">
        <f t="shared" si="10"/>
        <v>1.6379995037450465</v>
      </c>
    </row>
    <row r="60" spans="1:11" x14ac:dyDescent="0.25">
      <c r="A60" s="25">
        <f t="shared" si="11"/>
        <v>33</v>
      </c>
      <c r="B60" s="21">
        <f t="shared" si="0"/>
        <v>1</v>
      </c>
      <c r="C60" s="21">
        <f t="shared" si="1"/>
        <v>0</v>
      </c>
      <c r="D60" s="21">
        <f t="shared" si="12"/>
        <v>3</v>
      </c>
      <c r="E60" s="21">
        <f t="shared" si="13"/>
        <v>60.625</v>
      </c>
      <c r="F60" s="21">
        <f t="shared" si="3"/>
        <v>0.90094463763820121</v>
      </c>
      <c r="G60" s="21">
        <f t="shared" si="4"/>
        <v>2.8879907707819032E-2</v>
      </c>
      <c r="H60" s="21">
        <f t="shared" si="7"/>
        <v>0.91732812481472215</v>
      </c>
      <c r="I60" s="21">
        <f t="shared" si="8"/>
        <v>1.629657363197524</v>
      </c>
      <c r="J60" s="21">
        <f t="shared" si="9"/>
        <v>0.93371161199124308</v>
      </c>
      <c r="K60" s="22">
        <f t="shared" si="10"/>
        <v>1.6587630559042226</v>
      </c>
    </row>
    <row r="61" spans="1:11" x14ac:dyDescent="0.25">
      <c r="A61" s="25">
        <f t="shared" si="11"/>
        <v>34</v>
      </c>
      <c r="B61" s="21">
        <f t="shared" si="0"/>
        <v>2</v>
      </c>
      <c r="C61" s="21">
        <f t="shared" si="1"/>
        <v>0</v>
      </c>
      <c r="D61" s="21">
        <f t="shared" si="12"/>
        <v>3</v>
      </c>
      <c r="E61" s="21">
        <f t="shared" si="13"/>
        <v>61.875</v>
      </c>
      <c r="F61" s="21">
        <f t="shared" si="3"/>
        <v>0.86581438652830978</v>
      </c>
      <c r="G61" s="21">
        <f t="shared" si="4"/>
        <v>2.7753889999343813E-2</v>
      </c>
      <c r="H61" s="21">
        <f t="shared" si="7"/>
        <v>0.88155903753829812</v>
      </c>
      <c r="I61" s="21">
        <f t="shared" si="8"/>
        <v>1.6492809564578588</v>
      </c>
      <c r="J61" s="21">
        <f t="shared" si="9"/>
        <v>0.89730368854828646</v>
      </c>
      <c r="K61" s="22">
        <f t="shared" si="10"/>
        <v>1.6787371266870941</v>
      </c>
    </row>
    <row r="62" spans="1:11" x14ac:dyDescent="0.25">
      <c r="A62" s="25">
        <f t="shared" si="11"/>
        <v>35</v>
      </c>
      <c r="B62" s="21">
        <f t="shared" si="0"/>
        <v>3</v>
      </c>
      <c r="C62" s="21">
        <f t="shared" si="1"/>
        <v>0</v>
      </c>
      <c r="D62" s="21">
        <f t="shared" si="12"/>
        <v>3</v>
      </c>
      <c r="E62" s="21">
        <f t="shared" si="13"/>
        <v>63.125</v>
      </c>
      <c r="F62" s="21">
        <f t="shared" si="3"/>
        <v>0.83027205466278131</v>
      </c>
      <c r="G62" s="21">
        <f t="shared" si="4"/>
        <v>2.6614653393488365E-2</v>
      </c>
      <c r="H62" s="21">
        <f t="shared" si="7"/>
        <v>0.84537037590508346</v>
      </c>
      <c r="I62" s="21">
        <f t="shared" si="8"/>
        <v>1.6681195813076766</v>
      </c>
      <c r="J62" s="21">
        <f t="shared" si="9"/>
        <v>0.86046869714738594</v>
      </c>
      <c r="K62" s="22">
        <f t="shared" si="10"/>
        <v>1.6979122095177597</v>
      </c>
    </row>
    <row r="63" spans="1:11" x14ac:dyDescent="0.25">
      <c r="A63" s="25">
        <f t="shared" si="11"/>
        <v>36</v>
      </c>
      <c r="B63" s="21">
        <f t="shared" si="0"/>
        <v>4</v>
      </c>
      <c r="C63" s="21">
        <f t="shared" si="1"/>
        <v>0</v>
      </c>
      <c r="D63" s="21">
        <f t="shared" si="12"/>
        <v>3</v>
      </c>
      <c r="E63" s="21">
        <f t="shared" si="13"/>
        <v>64.375</v>
      </c>
      <c r="F63" s="21">
        <f t="shared" si="3"/>
        <v>0.79433455826661625</v>
      </c>
      <c r="G63" s="21">
        <f t="shared" si="4"/>
        <v>2.5462740187099927E-2</v>
      </c>
      <c r="H63" s="21">
        <f t="shared" si="7"/>
        <v>0.80877936375804382</v>
      </c>
      <c r="I63" s="21">
        <f t="shared" si="8"/>
        <v>1.686164271581845</v>
      </c>
      <c r="J63" s="21">
        <f t="shared" si="9"/>
        <v>0.82322416924947139</v>
      </c>
      <c r="K63" s="22">
        <f t="shared" si="10"/>
        <v>1.7162791780953115</v>
      </c>
    </row>
    <row r="64" spans="1:11" x14ac:dyDescent="0.25">
      <c r="A64" s="25">
        <f t="shared" si="11"/>
        <v>37</v>
      </c>
      <c r="B64" s="21">
        <f t="shared" si="0"/>
        <v>5</v>
      </c>
      <c r="C64" s="21">
        <f t="shared" si="1"/>
        <v>0</v>
      </c>
      <c r="D64" s="21">
        <f t="shared" si="12"/>
        <v>3</v>
      </c>
      <c r="E64" s="21">
        <f t="shared" si="13"/>
        <v>65.625</v>
      </c>
      <c r="F64" s="21">
        <f t="shared" si="3"/>
        <v>0.75801900164173175</v>
      </c>
      <c r="G64" s="21">
        <f t="shared" si="4"/>
        <v>2.4298698750942073E-2</v>
      </c>
      <c r="H64" s="21">
        <f t="shared" si="7"/>
        <v>0.77180341643719863</v>
      </c>
      <c r="I64" s="21">
        <f t="shared" si="8"/>
        <v>1.7034064389850909</v>
      </c>
      <c r="J64" s="21">
        <f t="shared" si="9"/>
        <v>0.7855878312326654</v>
      </c>
      <c r="K64" s="22">
        <f t="shared" si="10"/>
        <v>1.7338292907374584</v>
      </c>
    </row>
    <row r="65" spans="1:11" x14ac:dyDescent="0.25">
      <c r="A65" s="25">
        <f t="shared" si="11"/>
        <v>38</v>
      </c>
      <c r="B65" s="21">
        <f t="shared" si="0"/>
        <v>6</v>
      </c>
      <c r="C65" s="21">
        <f t="shared" si="1"/>
        <v>0</v>
      </c>
      <c r="D65" s="21">
        <f t="shared" si="12"/>
        <v>3</v>
      </c>
      <c r="E65" s="21">
        <f t="shared" si="13"/>
        <v>66.875</v>
      </c>
      <c r="F65" s="21">
        <f t="shared" si="3"/>
        <v>0.72134266902623734</v>
      </c>
      <c r="G65" s="21">
        <f t="shared" si="4"/>
        <v>2.3123083268175637E-2</v>
      </c>
      <c r="H65" s="21">
        <f t="shared" si="7"/>
        <v>0.73446013249086206</v>
      </c>
      <c r="I65" s="21">
        <f t="shared" si="8"/>
        <v>1.719837877179563</v>
      </c>
      <c r="J65" s="21">
        <f t="shared" si="9"/>
        <v>0.7475775959554869</v>
      </c>
      <c r="K65" s="22">
        <f t="shared" si="10"/>
        <v>1.7505541945410932</v>
      </c>
    </row>
    <row r="66" spans="1:11" x14ac:dyDescent="0.25">
      <c r="A66" s="25">
        <f t="shared" si="11"/>
        <v>39</v>
      </c>
      <c r="B66" s="21">
        <f t="shared" si="0"/>
        <v>7</v>
      </c>
      <c r="C66" s="21">
        <f t="shared" si="1"/>
        <v>0</v>
      </c>
      <c r="D66" s="21">
        <f t="shared" si="12"/>
        <v>3</v>
      </c>
      <c r="E66" s="21">
        <f t="shared" si="13"/>
        <v>68.125</v>
      </c>
      <c r="F66" s="21">
        <f t="shared" si="3"/>
        <v>0.68432301636807402</v>
      </c>
      <c r="G66" s="21">
        <f t="shared" si="4"/>
        <v>2.1936453469901994E-2</v>
      </c>
      <c r="H66" s="21">
        <f t="shared" si="7"/>
        <v>0.69676728529968701</v>
      </c>
      <c r="I66" s="21">
        <f t="shared" si="8"/>
        <v>1.7354507656906042</v>
      </c>
      <c r="J66" s="21">
        <f t="shared" si="9"/>
        <v>0.70921155423130011</v>
      </c>
      <c r="K66" s="22">
        <f t="shared" si="10"/>
        <v>1.7664459293578232</v>
      </c>
    </row>
    <row r="67" spans="1:11" x14ac:dyDescent="0.25">
      <c r="A67" s="25">
        <f t="shared" si="11"/>
        <v>40</v>
      </c>
      <c r="B67" s="21">
        <f t="shared" si="0"/>
        <v>8</v>
      </c>
      <c r="C67" s="21">
        <f t="shared" si="1"/>
        <v>0</v>
      </c>
      <c r="D67" s="21">
        <f t="shared" si="12"/>
        <v>3</v>
      </c>
      <c r="E67" s="21">
        <f t="shared" si="13"/>
        <v>69.375</v>
      </c>
      <c r="F67" s="21">
        <f t="shared" si="3"/>
        <v>0.64697766301692938</v>
      </c>
      <c r="G67" s="21">
        <f t="shared" si="4"/>
        <v>2.0739374367897339E-2</v>
      </c>
      <c r="H67" s="21">
        <f t="shared" si="7"/>
        <v>0.65874281461749895</v>
      </c>
      <c r="I67" s="21">
        <f t="shared" si="8"/>
        <v>1.7502376736288747</v>
      </c>
      <c r="J67" s="21">
        <f t="shared" si="9"/>
        <v>0.67050796621806819</v>
      </c>
      <c r="K67" s="22">
        <f t="shared" si="10"/>
        <v>1.7814969315825695</v>
      </c>
    </row>
    <row r="68" spans="1:11" x14ac:dyDescent="0.25">
      <c r="A68" s="25">
        <f t="shared" si="11"/>
        <v>41</v>
      </c>
      <c r="B68" s="21">
        <f t="shared" si="0"/>
        <v>9</v>
      </c>
      <c r="C68" s="21">
        <f t="shared" si="1"/>
        <v>1</v>
      </c>
      <c r="D68" s="21">
        <f t="shared" si="12"/>
        <v>3</v>
      </c>
      <c r="E68" s="21">
        <f t="shared" si="13"/>
        <v>80.625</v>
      </c>
      <c r="F68" s="21">
        <f t="shared" si="3"/>
        <v>0.29919011598384126</v>
      </c>
      <c r="G68" s="21">
        <f t="shared" si="4"/>
        <v>9.590933107600192E-3</v>
      </c>
      <c r="H68" s="21">
        <f t="shared" si="7"/>
        <v>0.30463082479522058</v>
      </c>
      <c r="I68" s="21">
        <f t="shared" si="8"/>
        <v>1.8451216953319323</v>
      </c>
      <c r="J68" s="21">
        <f t="shared" si="9"/>
        <v>0.31007153360659984</v>
      </c>
      <c r="K68" s="22">
        <f t="shared" si="10"/>
        <v>1.8780755826235673</v>
      </c>
    </row>
    <row r="69" spans="1:11" x14ac:dyDescent="0.25">
      <c r="A69" s="25">
        <f t="shared" si="11"/>
        <v>42</v>
      </c>
      <c r="B69" s="21">
        <f t="shared" si="0"/>
        <v>10</v>
      </c>
      <c r="C69" s="21">
        <f t="shared" si="1"/>
        <v>0</v>
      </c>
      <c r="D69" s="21">
        <f t="shared" si="12"/>
        <v>3</v>
      </c>
      <c r="E69" s="21">
        <f t="shared" si="13"/>
        <v>81.875</v>
      </c>
      <c r="F69" s="21">
        <f t="shared" si="3"/>
        <v>0.25958668444254662</v>
      </c>
      <c r="G69" s="21">
        <f t="shared" si="4"/>
        <v>8.3214023133596996E-3</v>
      </c>
      <c r="H69" s="21">
        <f t="shared" si="7"/>
        <v>0.26430721324985379</v>
      </c>
      <c r="I69" s="21">
        <f t="shared" si="8"/>
        <v>1.8513280927550624</v>
      </c>
      <c r="J69" s="21">
        <f t="shared" si="9"/>
        <v>0.26902774205716096</v>
      </c>
      <c r="K69" s="22">
        <f t="shared" si="10"/>
        <v>1.8843928263511369</v>
      </c>
    </row>
    <row r="70" spans="1:11" x14ac:dyDescent="0.25">
      <c r="A70" s="25">
        <f t="shared" si="11"/>
        <v>43</v>
      </c>
      <c r="B70" s="21">
        <f t="shared" si="0"/>
        <v>11</v>
      </c>
      <c r="C70" s="21">
        <f t="shared" si="1"/>
        <v>0</v>
      </c>
      <c r="D70" s="21">
        <f t="shared" si="12"/>
        <v>3</v>
      </c>
      <c r="E70" s="21">
        <f t="shared" si="13"/>
        <v>83.125</v>
      </c>
      <c r="F70" s="21">
        <f t="shared" si="3"/>
        <v>0.21985970369862454</v>
      </c>
      <c r="G70" s="21">
        <f t="shared" si="4"/>
        <v>7.0479070221995382E-3</v>
      </c>
      <c r="H70" s="21">
        <f t="shared" si="7"/>
        <v>0.2238578057858103</v>
      </c>
      <c r="I70" s="21">
        <f t="shared" si="8"/>
        <v>1.856653358273634</v>
      </c>
      <c r="J70" s="21">
        <f t="shared" si="9"/>
        <v>0.22785590787299606</v>
      </c>
      <c r="K70" s="22">
        <f t="shared" si="10"/>
        <v>1.8898132011517366</v>
      </c>
    </row>
    <row r="71" spans="1:11" x14ac:dyDescent="0.25">
      <c r="A71" s="25">
        <f t="shared" si="11"/>
        <v>44</v>
      </c>
      <c r="B71" s="21">
        <f t="shared" si="0"/>
        <v>12</v>
      </c>
      <c r="C71" s="21">
        <f t="shared" si="1"/>
        <v>0</v>
      </c>
      <c r="D71" s="21">
        <f t="shared" si="12"/>
        <v>3</v>
      </c>
      <c r="E71" s="21">
        <f t="shared" si="13"/>
        <v>84.375</v>
      </c>
      <c r="F71" s="21">
        <f t="shared" si="3"/>
        <v>0.18002808164330386</v>
      </c>
      <c r="G71" s="21">
        <f t="shared" si="4"/>
        <v>5.7710539290139005E-3</v>
      </c>
      <c r="H71" s="21">
        <f t="shared" si="7"/>
        <v>0.18330185413031119</v>
      </c>
      <c r="I71" s="21">
        <f t="shared" si="8"/>
        <v>1.8610949573496756</v>
      </c>
      <c r="J71" s="21">
        <f t="shared" si="9"/>
        <v>0.18657562661731852</v>
      </c>
      <c r="K71" s="22">
        <f t="shared" si="10"/>
        <v>1.894334127220527</v>
      </c>
    </row>
    <row r="72" spans="1:11" x14ac:dyDescent="0.25">
      <c r="A72" s="25">
        <f t="shared" si="11"/>
        <v>45</v>
      </c>
      <c r="B72" s="21">
        <f t="shared" si="0"/>
        <v>13</v>
      </c>
      <c r="C72" s="21">
        <f t="shared" si="1"/>
        <v>0</v>
      </c>
      <c r="D72" s="21">
        <f t="shared" si="12"/>
        <v>3</v>
      </c>
      <c r="E72" s="21">
        <f t="shared" si="13"/>
        <v>85.625</v>
      </c>
      <c r="F72" s="21">
        <f t="shared" si="3"/>
        <v>0.14011077597140956</v>
      </c>
      <c r="G72" s="21">
        <f t="shared" si="4"/>
        <v>4.4914513413041217E-3</v>
      </c>
      <c r="H72" s="21">
        <f t="shared" si="7"/>
        <v>0.14265866071984115</v>
      </c>
      <c r="I72" s="21">
        <f t="shared" si="8"/>
        <v>1.8646507760225832</v>
      </c>
      <c r="J72" s="21">
        <f t="shared" si="9"/>
        <v>0.14520654546827316</v>
      </c>
      <c r="K72" s="22">
        <f t="shared" si="10"/>
        <v>1.8979534528415525</v>
      </c>
    </row>
    <row r="73" spans="1:11" x14ac:dyDescent="0.25">
      <c r="A73" s="25">
        <f t="shared" si="11"/>
        <v>46</v>
      </c>
      <c r="B73" s="21">
        <f t="shared" si="0"/>
        <v>14</v>
      </c>
      <c r="C73" s="21">
        <f t="shared" si="1"/>
        <v>0</v>
      </c>
      <c r="D73" s="21">
        <f t="shared" si="12"/>
        <v>3</v>
      </c>
      <c r="E73" s="21">
        <f t="shared" si="13"/>
        <v>86.875</v>
      </c>
      <c r="F73" s="21">
        <f t="shared" si="3"/>
        <v>0.10012678515852622</v>
      </c>
      <c r="G73" s="21">
        <f t="shared" si="4"/>
        <v>3.2097088871108608E-3</v>
      </c>
      <c r="H73" s="21">
        <f t="shared" si="7"/>
        <v>0.10194756951323562</v>
      </c>
      <c r="I73" s="21">
        <f t="shared" si="8"/>
        <v>1.867319121915251</v>
      </c>
      <c r="J73" s="21">
        <f t="shared" si="9"/>
        <v>0.10376835386794504</v>
      </c>
      <c r="K73" s="22">
        <f t="shared" si="10"/>
        <v>1.9006694554118393</v>
      </c>
    </row>
    <row r="74" spans="1:11" x14ac:dyDescent="0.25">
      <c r="A74" s="25">
        <f t="shared" si="11"/>
        <v>47</v>
      </c>
      <c r="B74" s="21">
        <f t="shared" si="0"/>
        <v>15</v>
      </c>
      <c r="C74" s="21">
        <f t="shared" si="1"/>
        <v>0</v>
      </c>
      <c r="D74" s="21">
        <f t="shared" si="12"/>
        <v>3</v>
      </c>
      <c r="E74" s="21">
        <f t="shared" si="13"/>
        <v>88.125</v>
      </c>
      <c r="F74" s="21">
        <f t="shared" si="3"/>
        <v>6.0095139418756278E-2</v>
      </c>
      <c r="G74" s="21">
        <f t="shared" si="4"/>
        <v>1.926437222266848E-3</v>
      </c>
      <c r="H74" s="21">
        <f t="shared" si="7"/>
        <v>6.1187956785003605E-2</v>
      </c>
      <c r="I74" s="21">
        <f t="shared" si="8"/>
        <v>1.8690987250395517</v>
      </c>
      <c r="J74" s="21">
        <f t="shared" si="9"/>
        <v>6.2280774151250932E-2</v>
      </c>
      <c r="K74" s="22">
        <f t="shared" si="10"/>
        <v>1.9024808422612622</v>
      </c>
    </row>
    <row r="75" spans="1:11" x14ac:dyDescent="0.25">
      <c r="A75" s="25">
        <f t="shared" si="11"/>
        <v>48</v>
      </c>
      <c r="B75" s="21">
        <f t="shared" si="0"/>
        <v>0</v>
      </c>
      <c r="C75" s="21">
        <f t="shared" si="1"/>
        <v>0</v>
      </c>
      <c r="D75" s="21">
        <f t="shared" si="12"/>
        <v>3</v>
      </c>
      <c r="E75" s="21">
        <f t="shared" si="13"/>
        <v>89.375</v>
      </c>
      <c r="F75" s="21">
        <f t="shared" si="3"/>
        <v>2.0034891647364446E-2</v>
      </c>
      <c r="G75" s="21">
        <f t="shared" si="4"/>
        <v>6.4224773712020643E-4</v>
      </c>
      <c r="H75" s="21">
        <f t="shared" si="7"/>
        <v>2.0399221903270551E-2</v>
      </c>
      <c r="I75" s="21">
        <f t="shared" si="8"/>
        <v>1.8699887384007801</v>
      </c>
      <c r="J75" s="21">
        <f t="shared" si="9"/>
        <v>2.0763552159176243E-2</v>
      </c>
      <c r="K75" s="22">
        <f t="shared" si="10"/>
        <v>1.9033867512677853</v>
      </c>
    </row>
    <row r="76" spans="1:11" x14ac:dyDescent="0.25">
      <c r="A76" s="25">
        <f t="shared" si="11"/>
        <v>49</v>
      </c>
      <c r="B76" s="21">
        <f t="shared" si="0"/>
        <v>1</v>
      </c>
      <c r="C76" s="21">
        <f t="shared" si="1"/>
        <v>0</v>
      </c>
      <c r="D76" s="21">
        <f t="shared" si="12"/>
        <v>4</v>
      </c>
      <c r="E76" s="21">
        <f t="shared" si="13"/>
        <v>90.625</v>
      </c>
      <c r="F76" s="21">
        <f t="shared" si="3"/>
        <v>-2.003489164736463E-2</v>
      </c>
      <c r="G76" s="21">
        <f t="shared" si="4"/>
        <v>-6.4224773712021239E-4</v>
      </c>
      <c r="H76" s="21">
        <f t="shared" si="7"/>
        <v>-2.0399221903270318E-2</v>
      </c>
      <c r="I76" s="21">
        <f t="shared" si="8"/>
        <v>1.8699887384007801</v>
      </c>
      <c r="J76" s="21">
        <f t="shared" si="9"/>
        <v>-2.076355215917601E-2</v>
      </c>
      <c r="K76" s="22">
        <f t="shared" si="10"/>
        <v>1.9033867512677853</v>
      </c>
    </row>
    <row r="77" spans="1:11" x14ac:dyDescent="0.25">
      <c r="A77" s="25">
        <f t="shared" si="11"/>
        <v>50</v>
      </c>
      <c r="B77" s="21">
        <f t="shared" si="0"/>
        <v>2</v>
      </c>
      <c r="C77" s="21">
        <f t="shared" si="1"/>
        <v>0</v>
      </c>
      <c r="D77" s="21">
        <f t="shared" si="12"/>
        <v>4</v>
      </c>
      <c r="E77" s="21">
        <f t="shared" si="13"/>
        <v>91.875</v>
      </c>
      <c r="F77" s="21">
        <f t="shared" si="3"/>
        <v>-6.0095139418756049E-2</v>
      </c>
      <c r="G77" s="21">
        <f t="shared" si="4"/>
        <v>-1.9264372222668408E-3</v>
      </c>
      <c r="H77" s="21">
        <f t="shared" si="7"/>
        <v>-6.1187956785003376E-2</v>
      </c>
      <c r="I77" s="21">
        <f t="shared" si="8"/>
        <v>1.8690987250395517</v>
      </c>
      <c r="J77" s="21">
        <f t="shared" si="9"/>
        <v>-6.2280774151250697E-2</v>
      </c>
      <c r="K77" s="22">
        <f t="shared" si="10"/>
        <v>1.9024808422612622</v>
      </c>
    </row>
    <row r="78" spans="1:11" x14ac:dyDescent="0.25">
      <c r="A78" s="25">
        <f t="shared" si="11"/>
        <v>51</v>
      </c>
      <c r="B78" s="21">
        <f t="shared" si="0"/>
        <v>3</v>
      </c>
      <c r="C78" s="21">
        <f t="shared" si="1"/>
        <v>0</v>
      </c>
      <c r="D78" s="21">
        <f t="shared" si="12"/>
        <v>4</v>
      </c>
      <c r="E78" s="21">
        <f t="shared" si="13"/>
        <v>93.125</v>
      </c>
      <c r="F78" s="21">
        <f t="shared" si="3"/>
        <v>-0.10012678515852638</v>
      </c>
      <c r="G78" s="21">
        <f t="shared" si="4"/>
        <v>-3.209708887110866E-3</v>
      </c>
      <c r="H78" s="21">
        <f t="shared" si="7"/>
        <v>-0.10194756951323539</v>
      </c>
      <c r="I78" s="21">
        <f t="shared" si="8"/>
        <v>1.867319121915251</v>
      </c>
      <c r="J78" s="21">
        <f t="shared" si="9"/>
        <v>-0.10376835386794481</v>
      </c>
      <c r="K78" s="22">
        <f t="shared" si="10"/>
        <v>1.9006694554118393</v>
      </c>
    </row>
    <row r="79" spans="1:11" x14ac:dyDescent="0.25">
      <c r="A79" s="25">
        <f t="shared" si="11"/>
        <v>52</v>
      </c>
      <c r="B79" s="21">
        <f t="shared" si="0"/>
        <v>4</v>
      </c>
      <c r="C79" s="21">
        <f t="shared" si="1"/>
        <v>0</v>
      </c>
      <c r="D79" s="21">
        <f t="shared" si="12"/>
        <v>4</v>
      </c>
      <c r="E79" s="21">
        <f t="shared" si="13"/>
        <v>94.375</v>
      </c>
      <c r="F79" s="21">
        <f t="shared" si="3"/>
        <v>-0.14011077597140895</v>
      </c>
      <c r="G79" s="21">
        <f t="shared" si="4"/>
        <v>-4.4914513413041018E-3</v>
      </c>
      <c r="H79" s="21">
        <f t="shared" si="7"/>
        <v>-0.14265866071984137</v>
      </c>
      <c r="I79" s="21">
        <f t="shared" si="8"/>
        <v>1.8646507760225832</v>
      </c>
      <c r="J79" s="21">
        <f t="shared" si="9"/>
        <v>-0.14520654546827338</v>
      </c>
      <c r="K79" s="22">
        <f t="shared" si="10"/>
        <v>1.8979534528415525</v>
      </c>
    </row>
    <row r="80" spans="1:11" x14ac:dyDescent="0.25">
      <c r="A80" s="25">
        <f t="shared" si="11"/>
        <v>53</v>
      </c>
      <c r="B80" s="21">
        <f t="shared" si="0"/>
        <v>5</v>
      </c>
      <c r="C80" s="21">
        <f t="shared" si="1"/>
        <v>0</v>
      </c>
      <c r="D80" s="21">
        <f t="shared" si="12"/>
        <v>4</v>
      </c>
      <c r="E80" s="21">
        <f t="shared" si="13"/>
        <v>95.625</v>
      </c>
      <c r="F80" s="21">
        <f t="shared" si="3"/>
        <v>-0.18002808164330364</v>
      </c>
      <c r="G80" s="21">
        <f t="shared" si="4"/>
        <v>-5.7710539290138944E-3</v>
      </c>
      <c r="H80" s="21">
        <f t="shared" si="7"/>
        <v>-0.18330185413031136</v>
      </c>
      <c r="I80" s="21">
        <f t="shared" si="8"/>
        <v>1.8610949573496756</v>
      </c>
      <c r="J80" s="21">
        <f t="shared" si="9"/>
        <v>-0.18657562661731872</v>
      </c>
      <c r="K80" s="22">
        <f t="shared" si="10"/>
        <v>1.894334127220527</v>
      </c>
    </row>
    <row r="81" spans="1:11" x14ac:dyDescent="0.25">
      <c r="A81" s="25">
        <f t="shared" si="11"/>
        <v>54</v>
      </c>
      <c r="B81" s="21">
        <f t="shared" si="0"/>
        <v>6</v>
      </c>
      <c r="C81" s="21">
        <f t="shared" si="1"/>
        <v>0</v>
      </c>
      <c r="D81" s="21">
        <f t="shared" si="12"/>
        <v>4</v>
      </c>
      <c r="E81" s="21">
        <f t="shared" si="13"/>
        <v>96.875</v>
      </c>
      <c r="F81" s="21">
        <f t="shared" si="3"/>
        <v>-0.2198597036986247</v>
      </c>
      <c r="G81" s="21">
        <f t="shared" si="4"/>
        <v>-7.0479070221995434E-3</v>
      </c>
      <c r="H81" s="21">
        <f t="shared" si="7"/>
        <v>-0.22385780578581047</v>
      </c>
      <c r="I81" s="21">
        <f t="shared" si="8"/>
        <v>1.856653358273634</v>
      </c>
      <c r="J81" s="21">
        <f t="shared" si="9"/>
        <v>-0.22785590787299623</v>
      </c>
      <c r="K81" s="22">
        <f t="shared" si="10"/>
        <v>1.8898132011517366</v>
      </c>
    </row>
    <row r="82" spans="1:11" x14ac:dyDescent="0.25">
      <c r="A82" s="25">
        <f t="shared" si="11"/>
        <v>55</v>
      </c>
      <c r="B82" s="21">
        <f t="shared" si="0"/>
        <v>7</v>
      </c>
      <c r="C82" s="21">
        <f t="shared" si="1"/>
        <v>0</v>
      </c>
      <c r="D82" s="21">
        <f t="shared" si="12"/>
        <v>4</v>
      </c>
      <c r="E82" s="21">
        <f t="shared" si="13"/>
        <v>98.125</v>
      </c>
      <c r="F82" s="21">
        <f t="shared" si="3"/>
        <v>-0.2595866844425464</v>
      </c>
      <c r="G82" s="21">
        <f t="shared" si="4"/>
        <v>-8.3214023133596944E-3</v>
      </c>
      <c r="H82" s="21">
        <f t="shared" si="7"/>
        <v>-0.26430721324985357</v>
      </c>
      <c r="I82" s="21">
        <f t="shared" si="8"/>
        <v>1.8513280927550624</v>
      </c>
      <c r="J82" s="21">
        <f t="shared" si="9"/>
        <v>-0.26902774205716073</v>
      </c>
      <c r="K82" s="22">
        <f t="shared" si="10"/>
        <v>1.8843928263511369</v>
      </c>
    </row>
    <row r="83" spans="1:11" x14ac:dyDescent="0.25">
      <c r="A83" s="25">
        <f t="shared" si="11"/>
        <v>56</v>
      </c>
      <c r="B83" s="21">
        <f t="shared" si="0"/>
        <v>8</v>
      </c>
      <c r="C83" s="21">
        <f t="shared" si="1"/>
        <v>0</v>
      </c>
      <c r="D83" s="21">
        <f t="shared" si="12"/>
        <v>4</v>
      </c>
      <c r="E83" s="21">
        <f t="shared" si="13"/>
        <v>99.375</v>
      </c>
      <c r="F83" s="21">
        <f t="shared" si="3"/>
        <v>-0.29919011598384065</v>
      </c>
      <c r="G83" s="21">
        <f t="shared" si="4"/>
        <v>-9.590933107600173E-3</v>
      </c>
      <c r="H83" s="21">
        <f t="shared" si="7"/>
        <v>-0.30463082479522036</v>
      </c>
      <c r="I83" s="21">
        <f t="shared" si="8"/>
        <v>1.8451216953319323</v>
      </c>
      <c r="J83" s="21">
        <f t="shared" si="9"/>
        <v>-0.31007153360659961</v>
      </c>
      <c r="K83" s="22">
        <f t="shared" si="10"/>
        <v>1.8780755826235673</v>
      </c>
    </row>
    <row r="84" spans="1:11" x14ac:dyDescent="0.25">
      <c r="A84" s="25">
        <f t="shared" si="11"/>
        <v>57</v>
      </c>
      <c r="B84" s="21">
        <f t="shared" si="0"/>
        <v>9</v>
      </c>
      <c r="C84" s="21">
        <f t="shared" si="1"/>
        <v>1</v>
      </c>
      <c r="D84" s="21">
        <f t="shared" si="12"/>
        <v>4</v>
      </c>
      <c r="E84" s="21">
        <f t="shared" si="13"/>
        <v>110.625</v>
      </c>
      <c r="F84" s="21">
        <f t="shared" si="3"/>
        <v>-0.64697766301692949</v>
      </c>
      <c r="G84" s="21">
        <f t="shared" si="4"/>
        <v>-2.0739374367897346E-2</v>
      </c>
      <c r="H84" s="21">
        <f t="shared" si="7"/>
        <v>-0.65874281461749873</v>
      </c>
      <c r="I84" s="21">
        <f t="shared" si="8"/>
        <v>1.7502376736288749</v>
      </c>
      <c r="J84" s="21">
        <f t="shared" si="9"/>
        <v>-0.67050796621806796</v>
      </c>
      <c r="K84" s="22">
        <f t="shared" si="10"/>
        <v>1.7814969315825697</v>
      </c>
    </row>
    <row r="85" spans="1:11" x14ac:dyDescent="0.25">
      <c r="A85" s="25">
        <f t="shared" si="11"/>
        <v>58</v>
      </c>
      <c r="B85" s="21">
        <f t="shared" si="0"/>
        <v>10</v>
      </c>
      <c r="C85" s="21">
        <f t="shared" si="1"/>
        <v>0</v>
      </c>
      <c r="D85" s="21">
        <f t="shared" si="12"/>
        <v>4</v>
      </c>
      <c r="E85" s="21">
        <f t="shared" si="13"/>
        <v>111.875</v>
      </c>
      <c r="F85" s="21">
        <f t="shared" si="3"/>
        <v>-0.6843230163680738</v>
      </c>
      <c r="G85" s="21">
        <f t="shared" si="4"/>
        <v>-2.193645346990199E-2</v>
      </c>
      <c r="H85" s="21">
        <f t="shared" si="7"/>
        <v>-0.6967672852996869</v>
      </c>
      <c r="I85" s="21">
        <f t="shared" si="8"/>
        <v>1.7354507656906044</v>
      </c>
      <c r="J85" s="21">
        <f t="shared" si="9"/>
        <v>-0.70921155423129989</v>
      </c>
      <c r="K85" s="22">
        <f t="shared" si="10"/>
        <v>1.7664459293578234</v>
      </c>
    </row>
    <row r="86" spans="1:11" x14ac:dyDescent="0.25">
      <c r="A86" s="25">
        <f t="shared" si="11"/>
        <v>59</v>
      </c>
      <c r="B86" s="21">
        <f t="shared" si="0"/>
        <v>11</v>
      </c>
      <c r="C86" s="21">
        <f t="shared" si="1"/>
        <v>0</v>
      </c>
      <c r="D86" s="21">
        <f t="shared" si="12"/>
        <v>4</v>
      </c>
      <c r="E86" s="21">
        <f t="shared" si="13"/>
        <v>113.125</v>
      </c>
      <c r="F86" s="21">
        <f t="shared" si="3"/>
        <v>-0.72134266902623667</v>
      </c>
      <c r="G86" s="21">
        <f t="shared" si="4"/>
        <v>-2.312308326817562E-2</v>
      </c>
      <c r="H86" s="21">
        <f t="shared" si="7"/>
        <v>-0.73446013249086195</v>
      </c>
      <c r="I86" s="21">
        <f t="shared" si="8"/>
        <v>1.719837877179563</v>
      </c>
      <c r="J86" s="21">
        <f t="shared" si="9"/>
        <v>-0.74757759595548667</v>
      </c>
      <c r="K86" s="22">
        <f t="shared" si="10"/>
        <v>1.7505541945410932</v>
      </c>
    </row>
    <row r="87" spans="1:11" x14ac:dyDescent="0.25">
      <c r="A87" s="25">
        <f t="shared" si="11"/>
        <v>60</v>
      </c>
      <c r="B87" s="21">
        <f t="shared" si="0"/>
        <v>12</v>
      </c>
      <c r="C87" s="21">
        <f t="shared" si="1"/>
        <v>0</v>
      </c>
      <c r="D87" s="21">
        <f t="shared" si="12"/>
        <v>4</v>
      </c>
      <c r="E87" s="21">
        <f t="shared" si="13"/>
        <v>114.375</v>
      </c>
      <c r="F87" s="21">
        <f t="shared" si="3"/>
        <v>-0.75801900164173153</v>
      </c>
      <c r="G87" s="21">
        <f t="shared" si="4"/>
        <v>-2.4298698750942063E-2</v>
      </c>
      <c r="H87" s="21">
        <f t="shared" si="7"/>
        <v>-0.77180341643719841</v>
      </c>
      <c r="I87" s="21">
        <f t="shared" si="8"/>
        <v>1.7034064389850911</v>
      </c>
      <c r="J87" s="21">
        <f t="shared" si="9"/>
        <v>-0.78558783123266518</v>
      </c>
      <c r="K87" s="22">
        <f t="shared" si="10"/>
        <v>1.7338292907374584</v>
      </c>
    </row>
    <row r="88" spans="1:11" x14ac:dyDescent="0.25">
      <c r="A88" s="25">
        <f t="shared" si="11"/>
        <v>61</v>
      </c>
      <c r="B88" s="21">
        <f t="shared" si="0"/>
        <v>13</v>
      </c>
      <c r="C88" s="21">
        <f t="shared" si="1"/>
        <v>0</v>
      </c>
      <c r="D88" s="21">
        <f t="shared" si="12"/>
        <v>4</v>
      </c>
      <c r="E88" s="21">
        <f t="shared" si="13"/>
        <v>115.625</v>
      </c>
      <c r="F88" s="21">
        <f t="shared" si="3"/>
        <v>-0.79433455826661648</v>
      </c>
      <c r="G88" s="21">
        <f t="shared" si="4"/>
        <v>-2.5462740187099937E-2</v>
      </c>
      <c r="H88" s="21">
        <f t="shared" si="7"/>
        <v>-0.80877936375804405</v>
      </c>
      <c r="I88" s="21">
        <f t="shared" si="8"/>
        <v>1.686164271581845</v>
      </c>
      <c r="J88" s="21">
        <f t="shared" si="9"/>
        <v>-0.82322416924947162</v>
      </c>
      <c r="K88" s="22">
        <f t="shared" si="10"/>
        <v>1.7162791780953115</v>
      </c>
    </row>
    <row r="89" spans="1:11" x14ac:dyDescent="0.25">
      <c r="A89" s="25">
        <f t="shared" si="11"/>
        <v>62</v>
      </c>
      <c r="B89" s="21">
        <f t="shared" si="0"/>
        <v>14</v>
      </c>
      <c r="C89" s="21">
        <f t="shared" si="1"/>
        <v>0</v>
      </c>
      <c r="D89" s="21">
        <f t="shared" si="12"/>
        <v>4</v>
      </c>
      <c r="E89" s="21">
        <f t="shared" si="13"/>
        <v>116.875</v>
      </c>
      <c r="F89" s="21">
        <f t="shared" si="3"/>
        <v>-0.83027205466278109</v>
      </c>
      <c r="G89" s="21">
        <f t="shared" si="4"/>
        <v>-2.6614653393488365E-2</v>
      </c>
      <c r="H89" s="21">
        <f t="shared" si="7"/>
        <v>-0.84537037590508357</v>
      </c>
      <c r="I89" s="21">
        <f t="shared" si="8"/>
        <v>1.6681195813076766</v>
      </c>
      <c r="J89" s="21">
        <f t="shared" si="9"/>
        <v>-0.86046869714738605</v>
      </c>
      <c r="K89" s="22">
        <f t="shared" si="10"/>
        <v>1.6979122095177597</v>
      </c>
    </row>
    <row r="90" spans="1:11" x14ac:dyDescent="0.25">
      <c r="A90" s="25">
        <f t="shared" si="11"/>
        <v>63</v>
      </c>
      <c r="B90" s="21">
        <f t="shared" si="0"/>
        <v>15</v>
      </c>
      <c r="C90" s="21">
        <f t="shared" si="1"/>
        <v>0</v>
      </c>
      <c r="D90" s="21">
        <f t="shared" si="12"/>
        <v>4</v>
      </c>
      <c r="E90" s="21">
        <f t="shared" si="13"/>
        <v>118.125</v>
      </c>
      <c r="F90" s="21">
        <f t="shared" si="3"/>
        <v>-0.86581438652830922</v>
      </c>
      <c r="G90" s="21">
        <f t="shared" si="4"/>
        <v>-2.7753889999343792E-2</v>
      </c>
      <c r="H90" s="21">
        <f t="shared" si="7"/>
        <v>-0.88155903753829834</v>
      </c>
      <c r="I90" s="21">
        <f t="shared" si="8"/>
        <v>1.6492809564578588</v>
      </c>
      <c r="J90" s="21">
        <f t="shared" si="9"/>
        <v>-0.89730368854828668</v>
      </c>
      <c r="K90" s="22">
        <f t="shared" si="10"/>
        <v>1.6787371266870941</v>
      </c>
    </row>
    <row r="91" spans="1:11" x14ac:dyDescent="0.25">
      <c r="A91" s="25">
        <f t="shared" si="11"/>
        <v>64</v>
      </c>
      <c r="B91" s="21">
        <f t="shared" si="0"/>
        <v>0</v>
      </c>
      <c r="C91" s="21">
        <f t="shared" si="1"/>
        <v>0</v>
      </c>
      <c r="D91" s="21">
        <f t="shared" si="12"/>
        <v>4</v>
      </c>
      <c r="E91" s="21">
        <f t="shared" si="13"/>
        <v>119.375</v>
      </c>
      <c r="F91" s="21">
        <f t="shared" si="3"/>
        <v>-0.90094463763820098</v>
      </c>
      <c r="G91" s="21">
        <f t="shared" si="4"/>
        <v>-2.8879907707819025E-2</v>
      </c>
      <c r="H91" s="21">
        <f t="shared" si="7"/>
        <v>-0.91732812481472192</v>
      </c>
      <c r="I91" s="21">
        <f t="shared" si="8"/>
        <v>1.629657363197524</v>
      </c>
      <c r="J91" s="21">
        <f t="shared" si="9"/>
        <v>-0.93371161199124286</v>
      </c>
      <c r="K91" s="22">
        <f t="shared" si="10"/>
        <v>1.6587630559042226</v>
      </c>
    </row>
    <row r="92" spans="1:11" x14ac:dyDescent="0.25">
      <c r="A92" s="25">
        <f t="shared" si="11"/>
        <v>65</v>
      </c>
      <c r="B92" s="21">
        <f t="shared" si="0"/>
        <v>1</v>
      </c>
      <c r="C92" s="21">
        <f t="shared" si="1"/>
        <v>0</v>
      </c>
      <c r="D92" s="21">
        <f t="shared" si="12"/>
        <v>5</v>
      </c>
      <c r="E92" s="21">
        <f t="shared" si="13"/>
        <v>120.625</v>
      </c>
      <c r="F92" s="21">
        <f t="shared" si="3"/>
        <v>-0.93564608789557413</v>
      </c>
      <c r="G92" s="21">
        <f t="shared" si="4"/>
        <v>-2.9992170554437533E-2</v>
      </c>
      <c r="H92" s="21">
        <f t="shared" si="7"/>
        <v>-0.95266061358605825</v>
      </c>
      <c r="I92" s="21">
        <f t="shared" si="8"/>
        <v>1.6092581412942535</v>
      </c>
      <c r="J92" s="21">
        <f t="shared" si="9"/>
        <v>-0.96967513927654236</v>
      </c>
      <c r="K92" s="22">
        <f t="shared" si="10"/>
        <v>1.6379995037450465</v>
      </c>
    </row>
    <row r="93" spans="1:11" x14ac:dyDescent="0.25">
      <c r="A93" s="25">
        <f t="shared" si="11"/>
        <v>66</v>
      </c>
      <c r="B93" s="21">
        <f t="shared" ref="B93:B156" si="14">MOD(A93,16)</f>
        <v>2</v>
      </c>
      <c r="C93" s="21">
        <f t="shared" ref="C93:C156" si="15">IF(B93=9,1,0)</f>
        <v>0</v>
      </c>
      <c r="D93" s="21">
        <f t="shared" si="12"/>
        <v>5</v>
      </c>
      <c r="E93" s="21">
        <f t="shared" si="13"/>
        <v>121.875</v>
      </c>
      <c r="F93" s="21">
        <f t="shared" ref="F93:F156" si="16">$B$18*COS(E93*PI()/180)</f>
        <v>-0.96990222128953085</v>
      </c>
      <c r="G93" s="21">
        <f t="shared" ref="G93:G156" si="17">$B$18*SIN(F93*PI()/180)</f>
        <v>-3.1090149162359176E-2</v>
      </c>
      <c r="H93" s="21">
        <f t="shared" si="7"/>
        <v>-0.9875396875012532</v>
      </c>
      <c r="I93" s="21">
        <f t="shared" si="8"/>
        <v>1.5880929996728552</v>
      </c>
      <c r="J93" s="21">
        <f t="shared" si="9"/>
        <v>-1.0051771537129757</v>
      </c>
      <c r="K93" s="22">
        <f t="shared" si="10"/>
        <v>1.6164563525358431</v>
      </c>
    </row>
    <row r="94" spans="1:11" x14ac:dyDescent="0.25">
      <c r="A94" s="25">
        <f t="shared" si="11"/>
        <v>67</v>
      </c>
      <c r="B94" s="21">
        <f t="shared" si="14"/>
        <v>3</v>
      </c>
      <c r="C94" s="21">
        <f t="shared" si="15"/>
        <v>0</v>
      </c>
      <c r="D94" s="21">
        <f t="shared" si="12"/>
        <v>5</v>
      </c>
      <c r="E94" s="21">
        <f t="shared" si="13"/>
        <v>123.125</v>
      </c>
      <c r="F94" s="21">
        <f t="shared" si="16"/>
        <v>-1.0036967337558818</v>
      </c>
      <c r="G94" s="21">
        <f t="shared" si="17"/>
        <v>-3.2173320994334426E-2</v>
      </c>
      <c r="H94" s="21">
        <f t="shared" ref="H94:H157" si="18">$B$19*COS(RADIANS(E94))</f>
        <v>-1.0219487460101673</v>
      </c>
      <c r="I94" s="21">
        <f t="shared" ref="I94:I157" si="19">$B$19*SIN(RADIANS(E94))</f>
        <v>1.5661720117944411</v>
      </c>
      <c r="J94" s="21">
        <f t="shared" ref="J94:J157" si="20">$B$20*COS(RADIANS(E94))</f>
        <v>-1.040200758264453</v>
      </c>
      <c r="K94" s="22">
        <f t="shared" ref="K94:K157" si="21">$B$20*SIN(RADIANS(E94))</f>
        <v>1.5941438556498146</v>
      </c>
    </row>
    <row r="95" spans="1:11" x14ac:dyDescent="0.25">
      <c r="A95" s="25">
        <f t="shared" si="11"/>
        <v>68</v>
      </c>
      <c r="B95" s="21">
        <f t="shared" si="14"/>
        <v>4</v>
      </c>
      <c r="C95" s="21">
        <f t="shared" si="15"/>
        <v>0</v>
      </c>
      <c r="D95" s="21">
        <f t="shared" si="12"/>
        <v>5</v>
      </c>
      <c r="E95" s="21">
        <f t="shared" si="13"/>
        <v>124.375</v>
      </c>
      <c r="F95" s="21">
        <f t="shared" si="16"/>
        <v>-1.0370135409369976</v>
      </c>
      <c r="G95" s="21">
        <f t="shared" si="17"/>
        <v>-3.324117060122752E-2</v>
      </c>
      <c r="H95" s="21">
        <f t="shared" si="18"/>
        <v>-1.0558714122645392</v>
      </c>
      <c r="I95" s="21">
        <f t="shared" si="19"/>
        <v>1.543505610862004</v>
      </c>
      <c r="J95" s="21">
        <f t="shared" si="20"/>
        <v>-1.074729283592081</v>
      </c>
      <c r="K95" s="22">
        <f t="shared" si="21"/>
        <v>1.5710726326270386</v>
      </c>
    </row>
    <row r="96" spans="1:11" x14ac:dyDescent="0.25">
      <c r="A96" s="25">
        <f t="shared" si="11"/>
        <v>69</v>
      </c>
      <c r="B96" s="21">
        <f t="shared" si="14"/>
        <v>5</v>
      </c>
      <c r="C96" s="21">
        <f t="shared" si="15"/>
        <v>0</v>
      </c>
      <c r="D96" s="21">
        <f t="shared" si="12"/>
        <v>5</v>
      </c>
      <c r="E96" s="21">
        <f t="shared" si="13"/>
        <v>125.625</v>
      </c>
      <c r="F96" s="21">
        <f t="shared" si="16"/>
        <v>-1.0698367858370921</v>
      </c>
      <c r="G96" s="21">
        <f t="shared" si="17"/>
        <v>-3.4293189866990891E-2</v>
      </c>
      <c r="H96" s="21">
        <f t="shared" si="18"/>
        <v>-1.0892915409124766</v>
      </c>
      <c r="I96" s="21">
        <f t="shared" si="19"/>
        <v>1.5201045848547798</v>
      </c>
      <c r="J96" s="21">
        <f t="shared" si="20"/>
        <v>-1.1087462959878613</v>
      </c>
      <c r="K96" s="22">
        <f t="shared" si="21"/>
        <v>1.5472536641201398</v>
      </c>
    </row>
    <row r="97" spans="1:11" x14ac:dyDescent="0.25">
      <c r="A97" s="25">
        <f t="shared" si="11"/>
        <v>70</v>
      </c>
      <c r="B97" s="21">
        <f t="shared" si="14"/>
        <v>6</v>
      </c>
      <c r="C97" s="21">
        <f t="shared" si="15"/>
        <v>0</v>
      </c>
      <c r="D97" s="21">
        <f t="shared" si="12"/>
        <v>5</v>
      </c>
      <c r="E97" s="21">
        <f t="shared" si="13"/>
        <v>126.875</v>
      </c>
      <c r="F97" s="21">
        <f t="shared" si="16"/>
        <v>-1.1021508463692939</v>
      </c>
      <c r="G97" s="21">
        <f t="shared" si="17"/>
        <v>-3.5328878249975978E-2</v>
      </c>
      <c r="H97" s="21">
        <f t="shared" si="18"/>
        <v>-1.1221932257827718</v>
      </c>
      <c r="I97" s="21">
        <f t="shared" si="19"/>
        <v>1.4959800713937528</v>
      </c>
      <c r="J97" s="21">
        <f t="shared" si="20"/>
        <v>-1.1422356051962494</v>
      </c>
      <c r="K97" s="22">
        <f t="shared" si="21"/>
        <v>1.5226982866680971</v>
      </c>
    </row>
    <row r="98" spans="1:11" x14ac:dyDescent="0.25">
      <c r="A98" s="25">
        <f t="shared" si="11"/>
        <v>71</v>
      </c>
      <c r="B98" s="21">
        <f t="shared" si="14"/>
        <v>7</v>
      </c>
      <c r="C98" s="21">
        <f t="shared" si="15"/>
        <v>0</v>
      </c>
      <c r="D98" s="21">
        <f t="shared" si="12"/>
        <v>5</v>
      </c>
      <c r="E98" s="21">
        <f t="shared" si="13"/>
        <v>128.125</v>
      </c>
      <c r="F98" s="21">
        <f t="shared" si="16"/>
        <v>-1.1339403427909136</v>
      </c>
      <c r="G98" s="21">
        <f t="shared" si="17"/>
        <v>-3.6347743020467539E-2</v>
      </c>
      <c r="H98" s="21">
        <f t="shared" si="18"/>
        <v>-1.154560807455375</v>
      </c>
      <c r="I98" s="21">
        <f t="shared" si="19"/>
        <v>1.471143552440751</v>
      </c>
      <c r="J98" s="21">
        <f t="shared" si="20"/>
        <v>-1.1751812721198367</v>
      </c>
      <c r="K98" s="22">
        <f t="shared" si="21"/>
        <v>1.4974181873006629</v>
      </c>
    </row>
    <row r="99" spans="1:11" x14ac:dyDescent="0.25">
      <c r="A99" s="25">
        <f t="shared" si="11"/>
        <v>72</v>
      </c>
      <c r="B99" s="21">
        <f t="shared" si="14"/>
        <v>8</v>
      </c>
      <c r="C99" s="21">
        <f t="shared" si="15"/>
        <v>0</v>
      </c>
      <c r="D99" s="21">
        <f t="shared" si="12"/>
        <v>5</v>
      </c>
      <c r="E99" s="21">
        <f t="shared" si="13"/>
        <v>129.375</v>
      </c>
      <c r="F99" s="21">
        <f t="shared" si="16"/>
        <v>-1.1651901450233675</v>
      </c>
      <c r="G99" s="21">
        <f t="shared" si="17"/>
        <v>-3.7349299494331571E-2</v>
      </c>
      <c r="H99" s="21">
        <f t="shared" si="18"/>
        <v>-1.1863788807144333</v>
      </c>
      <c r="I99" s="21">
        <f t="shared" si="19"/>
        <v>1.4456068488336546</v>
      </c>
      <c r="J99" s="21">
        <f t="shared" si="20"/>
        <v>-1.2075676164054991</v>
      </c>
      <c r="K99" s="22">
        <f t="shared" si="21"/>
        <v>1.4714253979759702</v>
      </c>
    </row>
    <row r="100" spans="1:11" x14ac:dyDescent="0.25">
      <c r="A100" s="25">
        <f t="shared" ref="A100:A163" si="22">A99+1</f>
        <v>73</v>
      </c>
      <c r="B100" s="21">
        <f t="shared" si="14"/>
        <v>9</v>
      </c>
      <c r="C100" s="21">
        <f t="shared" si="15"/>
        <v>1</v>
      </c>
      <c r="D100" s="21">
        <f t="shared" si="12"/>
        <v>5</v>
      </c>
      <c r="E100" s="21">
        <f t="shared" si="13"/>
        <v>140.625</v>
      </c>
      <c r="F100" s="21">
        <f t="shared" si="16"/>
        <v>-1.4197882996913391</v>
      </c>
      <c r="G100" s="21">
        <f t="shared" si="17"/>
        <v>-4.5508732450641652E-2</v>
      </c>
      <c r="H100" s="21">
        <f t="shared" si="18"/>
        <v>-1.4456068488336544</v>
      </c>
      <c r="I100" s="21">
        <f t="shared" si="19"/>
        <v>1.1863788807144335</v>
      </c>
      <c r="J100" s="21">
        <f t="shared" si="20"/>
        <v>-1.4714253979759699</v>
      </c>
      <c r="K100" s="22">
        <f t="shared" si="21"/>
        <v>1.2075676164054994</v>
      </c>
    </row>
    <row r="101" spans="1:11" x14ac:dyDescent="0.25">
      <c r="A101" s="25">
        <f t="shared" si="22"/>
        <v>74</v>
      </c>
      <c r="B101" s="21">
        <f t="shared" si="14"/>
        <v>10</v>
      </c>
      <c r="C101" s="21">
        <f t="shared" si="15"/>
        <v>0</v>
      </c>
      <c r="D101" s="21">
        <f t="shared" si="12"/>
        <v>5</v>
      </c>
      <c r="E101" s="21">
        <f t="shared" si="13"/>
        <v>141.875</v>
      </c>
      <c r="F101" s="21">
        <f t="shared" si="16"/>
        <v>-1.4448689175808389</v>
      </c>
      <c r="G101" s="21">
        <f t="shared" si="17"/>
        <v>-4.631247711533034E-2</v>
      </c>
      <c r="H101" s="21">
        <f t="shared" si="18"/>
        <v>-1.4711435524407508</v>
      </c>
      <c r="I101" s="21">
        <f t="shared" si="19"/>
        <v>1.1545608074553753</v>
      </c>
      <c r="J101" s="21">
        <f t="shared" si="20"/>
        <v>-1.4974181873006627</v>
      </c>
      <c r="K101" s="22">
        <f t="shared" si="21"/>
        <v>1.1751812721198369</v>
      </c>
    </row>
    <row r="102" spans="1:11" x14ac:dyDescent="0.25">
      <c r="A102" s="25">
        <f t="shared" si="22"/>
        <v>75</v>
      </c>
      <c r="B102" s="21">
        <f t="shared" si="14"/>
        <v>11</v>
      </c>
      <c r="C102" s="21">
        <f t="shared" si="15"/>
        <v>0</v>
      </c>
      <c r="D102" s="21">
        <f t="shared" si="12"/>
        <v>5</v>
      </c>
      <c r="E102" s="21">
        <f t="shared" si="13"/>
        <v>143.125</v>
      </c>
      <c r="F102" s="21">
        <f t="shared" si="16"/>
        <v>-1.4692618561194082</v>
      </c>
      <c r="G102" s="21">
        <f t="shared" si="17"/>
        <v>-4.7094175589687107E-2</v>
      </c>
      <c r="H102" s="21">
        <f t="shared" si="18"/>
        <v>-1.4959800713937526</v>
      </c>
      <c r="I102" s="21">
        <f t="shared" si="19"/>
        <v>1.122193225782772</v>
      </c>
      <c r="J102" s="21">
        <f t="shared" si="20"/>
        <v>-1.5226982866680969</v>
      </c>
      <c r="K102" s="22">
        <f t="shared" si="21"/>
        <v>1.1422356051962497</v>
      </c>
    </row>
    <row r="103" spans="1:11" x14ac:dyDescent="0.25">
      <c r="A103" s="25">
        <f t="shared" si="22"/>
        <v>76</v>
      </c>
      <c r="B103" s="21">
        <f t="shared" si="14"/>
        <v>12</v>
      </c>
      <c r="C103" s="21">
        <f t="shared" si="15"/>
        <v>0</v>
      </c>
      <c r="D103" s="21">
        <f t="shared" si="12"/>
        <v>5</v>
      </c>
      <c r="E103" s="21">
        <f t="shared" si="13"/>
        <v>144.375</v>
      </c>
      <c r="F103" s="21">
        <f t="shared" si="16"/>
        <v>-1.4929555055894195</v>
      </c>
      <c r="G103" s="21">
        <f t="shared" si="17"/>
        <v>-4.785345640765596E-2</v>
      </c>
      <c r="H103" s="21">
        <f t="shared" si="18"/>
        <v>-1.5201045848547796</v>
      </c>
      <c r="I103" s="21">
        <f t="shared" si="19"/>
        <v>1.0892915409124768</v>
      </c>
      <c r="J103" s="21">
        <f t="shared" si="20"/>
        <v>-1.5472536641201395</v>
      </c>
      <c r="K103" s="22">
        <f t="shared" si="21"/>
        <v>1.1087462959878616</v>
      </c>
    </row>
    <row r="104" spans="1:11" x14ac:dyDescent="0.25">
      <c r="A104" s="25">
        <f t="shared" si="22"/>
        <v>77</v>
      </c>
      <c r="B104" s="21">
        <f t="shared" si="14"/>
        <v>13</v>
      </c>
      <c r="C104" s="21">
        <f t="shared" si="15"/>
        <v>0</v>
      </c>
      <c r="D104" s="21">
        <f t="shared" si="12"/>
        <v>5</v>
      </c>
      <c r="E104" s="21">
        <f t="shared" si="13"/>
        <v>145.625</v>
      </c>
      <c r="F104" s="21">
        <f t="shared" si="16"/>
        <v>-1.5159385890969692</v>
      </c>
      <c r="G104" s="21">
        <f t="shared" si="17"/>
        <v>-4.8589958787239609E-2</v>
      </c>
      <c r="H104" s="21">
        <f t="shared" si="18"/>
        <v>-1.5435056108620038</v>
      </c>
      <c r="I104" s="21">
        <f t="shared" si="19"/>
        <v>1.0558714122645394</v>
      </c>
      <c r="J104" s="21">
        <f t="shared" si="20"/>
        <v>-1.5710726326270383</v>
      </c>
      <c r="K104" s="22">
        <f t="shared" si="21"/>
        <v>1.0747292835920812</v>
      </c>
    </row>
    <row r="105" spans="1:11" x14ac:dyDescent="0.25">
      <c r="A105" s="25">
        <f t="shared" si="22"/>
        <v>78</v>
      </c>
      <c r="B105" s="21">
        <f t="shared" si="14"/>
        <v>14</v>
      </c>
      <c r="C105" s="21">
        <f t="shared" si="15"/>
        <v>0</v>
      </c>
      <c r="D105" s="21">
        <f t="shared" si="12"/>
        <v>5</v>
      </c>
      <c r="E105" s="21">
        <f t="shared" si="13"/>
        <v>146.875</v>
      </c>
      <c r="F105" s="21">
        <f t="shared" si="16"/>
        <v>-1.5382001679390671</v>
      </c>
      <c r="G105" s="21">
        <f t="shared" si="17"/>
        <v>-4.9303332799666165E-2</v>
      </c>
      <c r="H105" s="21">
        <f t="shared" si="18"/>
        <v>-1.5661720117944409</v>
      </c>
      <c r="I105" s="21">
        <f t="shared" si="19"/>
        <v>1.0219487460101677</v>
      </c>
      <c r="J105" s="21">
        <f t="shared" si="20"/>
        <v>-1.5941438556498146</v>
      </c>
      <c r="K105" s="22">
        <f t="shared" si="21"/>
        <v>1.0402007582644535</v>
      </c>
    </row>
    <row r="106" spans="1:11" x14ac:dyDescent="0.25">
      <c r="A106" s="25">
        <f t="shared" si="22"/>
        <v>79</v>
      </c>
      <c r="B106" s="21">
        <f t="shared" si="14"/>
        <v>15</v>
      </c>
      <c r="C106" s="21">
        <f t="shared" si="15"/>
        <v>0</v>
      </c>
      <c r="D106" s="21">
        <f t="shared" si="12"/>
        <v>5</v>
      </c>
      <c r="E106" s="21">
        <f t="shared" si="13"/>
        <v>148.125</v>
      </c>
      <c r="F106" s="21">
        <f t="shared" si="16"/>
        <v>-1.5597296468098671</v>
      </c>
      <c r="G106" s="21">
        <f t="shared" si="17"/>
        <v>-4.9993239533339347E-2</v>
      </c>
      <c r="H106" s="21">
        <f t="shared" si="18"/>
        <v>-1.588092999672855</v>
      </c>
      <c r="I106" s="21">
        <f t="shared" si="19"/>
        <v>0.98753968750125343</v>
      </c>
      <c r="J106" s="21">
        <f t="shared" si="20"/>
        <v>-1.6164563525358429</v>
      </c>
      <c r="K106" s="22">
        <f t="shared" si="21"/>
        <v>1.0051771537129757</v>
      </c>
    </row>
    <row r="107" spans="1:11" x14ac:dyDescent="0.25">
      <c r="A107" s="25">
        <f t="shared" si="22"/>
        <v>80</v>
      </c>
      <c r="B107" s="21">
        <f t="shared" si="14"/>
        <v>0</v>
      </c>
      <c r="C107" s="21">
        <f t="shared" si="15"/>
        <v>0</v>
      </c>
      <c r="D107" s="21">
        <f t="shared" si="12"/>
        <v>5</v>
      </c>
      <c r="E107" s="21">
        <f t="shared" si="13"/>
        <v>149.375</v>
      </c>
      <c r="F107" s="21">
        <f t="shared" si="16"/>
        <v>-1.58051677884346</v>
      </c>
      <c r="G107" s="21">
        <f t="shared" si="17"/>
        <v>-5.065935125250514E-2</v>
      </c>
      <c r="H107" s="21">
        <f t="shared" si="18"/>
        <v>-1.6092581412942533</v>
      </c>
      <c r="I107" s="21">
        <f t="shared" si="19"/>
        <v>0.95266061358605847</v>
      </c>
      <c r="J107" s="21">
        <f t="shared" si="20"/>
        <v>-1.6379995037450463</v>
      </c>
      <c r="K107" s="22">
        <f t="shared" si="21"/>
        <v>0.96967513927654259</v>
      </c>
    </row>
    <row r="108" spans="1:11" x14ac:dyDescent="0.25">
      <c r="A108" s="25">
        <f t="shared" si="22"/>
        <v>81</v>
      </c>
      <c r="B108" s="21">
        <f t="shared" si="14"/>
        <v>1</v>
      </c>
      <c r="C108" s="21">
        <f t="shared" si="15"/>
        <v>0</v>
      </c>
      <c r="D108" s="21">
        <f t="shared" si="12"/>
        <v>6</v>
      </c>
      <c r="E108" s="21">
        <f t="shared" si="13"/>
        <v>150.625</v>
      </c>
      <c r="F108" s="21">
        <f t="shared" si="16"/>
        <v>-1.6005516704908249</v>
      </c>
      <c r="G108" s="21">
        <f t="shared" si="17"/>
        <v>-5.1301351550570785E-2</v>
      </c>
      <c r="H108" s="21">
        <f t="shared" si="18"/>
        <v>-1.6296573631975237</v>
      </c>
      <c r="I108" s="21">
        <f t="shared" si="19"/>
        <v>0.91732812481472226</v>
      </c>
      <c r="J108" s="21">
        <f t="shared" si="20"/>
        <v>-1.6587630559042226</v>
      </c>
      <c r="K108" s="22">
        <f t="shared" si="21"/>
        <v>0.9337116119912432</v>
      </c>
    </row>
    <row r="109" spans="1:11" x14ac:dyDescent="0.25">
      <c r="A109" s="25">
        <f t="shared" si="22"/>
        <v>82</v>
      </c>
      <c r="B109" s="21">
        <f t="shared" si="14"/>
        <v>2</v>
      </c>
      <c r="C109" s="21">
        <f t="shared" si="15"/>
        <v>0</v>
      </c>
      <c r="D109" s="21">
        <f t="shared" ref="D109:D172" si="23">ROUNDUP(A109/16,0)</f>
        <v>6</v>
      </c>
      <c r="E109" s="21">
        <f t="shared" ref="E109:E172" si="24">E108+IF(C109,10+$B$23,$B$23)</f>
        <v>151.875</v>
      </c>
      <c r="F109" s="21">
        <f t="shared" si="16"/>
        <v>-1.6198247862286235</v>
      </c>
      <c r="G109" s="21">
        <f t="shared" si="17"/>
        <v>-5.1918935498014497E-2</v>
      </c>
      <c r="H109" s="21">
        <f t="shared" si="18"/>
        <v>-1.6492809564578585</v>
      </c>
      <c r="I109" s="21">
        <f t="shared" si="19"/>
        <v>0.88155903753829867</v>
      </c>
      <c r="J109" s="21">
        <f t="shared" si="20"/>
        <v>-1.6787371266870939</v>
      </c>
      <c r="K109" s="22">
        <f t="shared" si="21"/>
        <v>0.89730368854828702</v>
      </c>
    </row>
    <row r="110" spans="1:11" x14ac:dyDescent="0.25">
      <c r="A110" s="25">
        <f t="shared" si="22"/>
        <v>83</v>
      </c>
      <c r="B110" s="21">
        <f t="shared" si="14"/>
        <v>3</v>
      </c>
      <c r="C110" s="21">
        <f t="shared" si="15"/>
        <v>0</v>
      </c>
      <c r="D110" s="21">
        <f t="shared" si="23"/>
        <v>6</v>
      </c>
      <c r="E110" s="21">
        <f t="shared" si="24"/>
        <v>153.125</v>
      </c>
      <c r="F110" s="21">
        <f t="shared" si="16"/>
        <v>-1.6383269530975932</v>
      </c>
      <c r="G110" s="21">
        <f t="shared" si="17"/>
        <v>-5.2511809784827022E-2</v>
      </c>
      <c r="H110" s="21">
        <f t="shared" si="18"/>
        <v>-1.6681195813076763</v>
      </c>
      <c r="I110" s="21">
        <f t="shared" si="19"/>
        <v>0.8453703759050839</v>
      </c>
      <c r="J110" s="21">
        <f t="shared" si="20"/>
        <v>-1.6979122095177595</v>
      </c>
      <c r="K110" s="22">
        <f t="shared" si="21"/>
        <v>0.86046869714738639</v>
      </c>
    </row>
    <row r="111" spans="1:11" x14ac:dyDescent="0.25">
      <c r="A111" s="25">
        <f t="shared" si="22"/>
        <v>84</v>
      </c>
      <c r="B111" s="21">
        <f t="shared" si="14"/>
        <v>4</v>
      </c>
      <c r="C111" s="21">
        <f t="shared" si="15"/>
        <v>0</v>
      </c>
      <c r="D111" s="21">
        <f t="shared" si="23"/>
        <v>6</v>
      </c>
      <c r="E111" s="21">
        <f t="shared" si="24"/>
        <v>154.375</v>
      </c>
      <c r="F111" s="21">
        <f t="shared" si="16"/>
        <v>-1.6560493650683787</v>
      </c>
      <c r="G111" s="21">
        <f t="shared" si="17"/>
        <v>-5.3079692857428681E-2</v>
      </c>
      <c r="H111" s="21">
        <f t="shared" si="18"/>
        <v>-1.6861642715818448</v>
      </c>
      <c r="I111" s="21">
        <f t="shared" si="19"/>
        <v>0.80877936375804438</v>
      </c>
      <c r="J111" s="21">
        <f t="shared" si="20"/>
        <v>-1.7162791780953113</v>
      </c>
      <c r="K111" s="22">
        <f t="shared" si="21"/>
        <v>0.82322416924947195</v>
      </c>
    </row>
    <row r="112" spans="1:11" x14ac:dyDescent="0.25">
      <c r="A112" s="25">
        <f t="shared" si="22"/>
        <v>85</v>
      </c>
      <c r="B112" s="21">
        <f t="shared" si="14"/>
        <v>5</v>
      </c>
      <c r="C112" s="21">
        <f t="shared" si="15"/>
        <v>0</v>
      </c>
      <c r="D112" s="21">
        <f t="shared" si="23"/>
        <v>6</v>
      </c>
      <c r="E112" s="21">
        <f t="shared" si="24"/>
        <v>155.625</v>
      </c>
      <c r="F112" s="21">
        <f t="shared" si="16"/>
        <v>-1.6729835872327234</v>
      </c>
      <c r="G112" s="21">
        <f t="shared" si="17"/>
        <v>-5.3622315050008328E-2</v>
      </c>
      <c r="H112" s="21">
        <f t="shared" si="18"/>
        <v>-1.7034064389850911</v>
      </c>
      <c r="I112" s="21">
        <f t="shared" si="19"/>
        <v>0.77180341643719841</v>
      </c>
      <c r="J112" s="21">
        <f t="shared" si="20"/>
        <v>-1.7338292907374584</v>
      </c>
      <c r="K112" s="22">
        <f t="shared" si="21"/>
        <v>0.78558783123266518</v>
      </c>
    </row>
    <row r="113" spans="1:11" x14ac:dyDescent="0.25">
      <c r="A113" s="25">
        <f t="shared" si="22"/>
        <v>86</v>
      </c>
      <c r="B113" s="21">
        <f t="shared" si="14"/>
        <v>6</v>
      </c>
      <c r="C113" s="21">
        <f t="shared" si="15"/>
        <v>0</v>
      </c>
      <c r="D113" s="21">
        <f t="shared" si="23"/>
        <v>6</v>
      </c>
      <c r="E113" s="21">
        <f t="shared" si="24"/>
        <v>156.875</v>
      </c>
      <c r="F113" s="21">
        <f t="shared" si="16"/>
        <v>-1.6891215598180327</v>
      </c>
      <c r="G113" s="21">
        <f t="shared" si="17"/>
        <v>-5.4139418710233124E-2</v>
      </c>
      <c r="H113" s="21">
        <f t="shared" si="18"/>
        <v>-1.719837877179563</v>
      </c>
      <c r="I113" s="21">
        <f t="shared" si="19"/>
        <v>0.73446013249086184</v>
      </c>
      <c r="J113" s="21">
        <f t="shared" si="20"/>
        <v>-1.7505541945410932</v>
      </c>
      <c r="K113" s="22">
        <f t="shared" si="21"/>
        <v>0.74757759595548656</v>
      </c>
    </row>
    <row r="114" spans="1:11" x14ac:dyDescent="0.25">
      <c r="A114" s="25">
        <f t="shared" si="22"/>
        <v>87</v>
      </c>
      <c r="B114" s="21">
        <f t="shared" si="14"/>
        <v>7</v>
      </c>
      <c r="C114" s="21">
        <f t="shared" si="15"/>
        <v>0</v>
      </c>
      <c r="D114" s="21">
        <f t="shared" si="23"/>
        <v>6</v>
      </c>
      <c r="E114" s="21">
        <f t="shared" si="24"/>
        <v>158.125</v>
      </c>
      <c r="F114" s="21">
        <f t="shared" si="16"/>
        <v>-1.7044556020233854</v>
      </c>
      <c r="G114" s="21">
        <f t="shared" si="17"/>
        <v>-5.4630758319280381E-2</v>
      </c>
      <c r="H114" s="21">
        <f t="shared" si="18"/>
        <v>-1.7354507656906044</v>
      </c>
      <c r="I114" s="21">
        <f t="shared" si="19"/>
        <v>0.6967672852996869</v>
      </c>
      <c r="J114" s="21">
        <f t="shared" si="20"/>
        <v>-1.7664459293578234</v>
      </c>
      <c r="K114" s="22">
        <f t="shared" si="21"/>
        <v>0.70921155423129989</v>
      </c>
    </row>
    <row r="115" spans="1:11" x14ac:dyDescent="0.25">
      <c r="A115" s="25">
        <f t="shared" si="22"/>
        <v>88</v>
      </c>
      <c r="B115" s="21">
        <f t="shared" si="14"/>
        <v>8</v>
      </c>
      <c r="C115" s="21">
        <f t="shared" si="15"/>
        <v>0</v>
      </c>
      <c r="D115" s="21">
        <f t="shared" si="23"/>
        <v>6</v>
      </c>
      <c r="E115" s="21">
        <f t="shared" si="24"/>
        <v>159.375</v>
      </c>
      <c r="F115" s="21">
        <f t="shared" si="16"/>
        <v>-1.7189784156751802</v>
      </c>
      <c r="G115" s="21">
        <f t="shared" si="17"/>
        <v>-5.5096100606145719E-2</v>
      </c>
      <c r="H115" s="21">
        <f t="shared" si="18"/>
        <v>-1.7502376736288749</v>
      </c>
      <c r="I115" s="21">
        <f t="shared" si="19"/>
        <v>0.65874281461749873</v>
      </c>
      <c r="J115" s="21">
        <f t="shared" si="20"/>
        <v>-1.7814969315825697</v>
      </c>
      <c r="K115" s="22">
        <f t="shared" si="21"/>
        <v>0.67050796621806796</v>
      </c>
    </row>
    <row r="116" spans="1:11" x14ac:dyDescent="0.25">
      <c r="A116" s="25">
        <f t="shared" si="22"/>
        <v>89</v>
      </c>
      <c r="B116" s="21">
        <f t="shared" si="14"/>
        <v>9</v>
      </c>
      <c r="C116" s="21">
        <f t="shared" si="15"/>
        <v>1</v>
      </c>
      <c r="D116" s="21">
        <f t="shared" si="23"/>
        <v>6</v>
      </c>
      <c r="E116" s="21">
        <f t="shared" si="24"/>
        <v>170.625</v>
      </c>
      <c r="F116" s="21">
        <f t="shared" si="16"/>
        <v>-1.8121678080402972</v>
      </c>
      <c r="G116" s="21">
        <f t="shared" si="17"/>
        <v>-5.8082004305962748E-2</v>
      </c>
      <c r="H116" s="21">
        <f t="shared" si="18"/>
        <v>-1.8451216953319323</v>
      </c>
      <c r="I116" s="21">
        <f t="shared" si="19"/>
        <v>0.30463082479522074</v>
      </c>
      <c r="J116" s="21">
        <f t="shared" si="20"/>
        <v>-1.8780755826235673</v>
      </c>
      <c r="K116" s="22">
        <f t="shared" si="21"/>
        <v>0.3100715336066</v>
      </c>
    </row>
    <row r="117" spans="1:11" x14ac:dyDescent="0.25">
      <c r="A117" s="25">
        <f t="shared" si="22"/>
        <v>90</v>
      </c>
      <c r="B117" s="21">
        <f t="shared" si="14"/>
        <v>10</v>
      </c>
      <c r="C117" s="21">
        <f t="shared" si="15"/>
        <v>0</v>
      </c>
      <c r="D117" s="21">
        <f t="shared" si="23"/>
        <v>6</v>
      </c>
      <c r="E117" s="21">
        <f t="shared" si="24"/>
        <v>171.875</v>
      </c>
      <c r="F117" s="21">
        <f t="shared" si="16"/>
        <v>-1.8182633591589876</v>
      </c>
      <c r="G117" s="21">
        <f t="shared" si="17"/>
        <v>-5.8277308055112657E-2</v>
      </c>
      <c r="H117" s="21">
        <f t="shared" si="18"/>
        <v>-1.8513280927550624</v>
      </c>
      <c r="I117" s="21">
        <f t="shared" si="19"/>
        <v>0.26430721324985396</v>
      </c>
      <c r="J117" s="21">
        <f t="shared" si="20"/>
        <v>-1.8843928263511369</v>
      </c>
      <c r="K117" s="22">
        <f t="shared" si="21"/>
        <v>0.26902774205716112</v>
      </c>
    </row>
    <row r="118" spans="1:11" x14ac:dyDescent="0.25">
      <c r="A118" s="25">
        <f t="shared" si="22"/>
        <v>91</v>
      </c>
      <c r="B118" s="21">
        <f t="shared" si="14"/>
        <v>11</v>
      </c>
      <c r="C118" s="21">
        <f t="shared" si="15"/>
        <v>0</v>
      </c>
      <c r="D118" s="21">
        <f t="shared" si="23"/>
        <v>6</v>
      </c>
      <c r="E118" s="21">
        <f t="shared" si="24"/>
        <v>173.125</v>
      </c>
      <c r="F118" s="21">
        <f t="shared" si="16"/>
        <v>-1.8234935153955314</v>
      </c>
      <c r="G118" s="21">
        <f t="shared" si="17"/>
        <v>-5.8444883701241325E-2</v>
      </c>
      <c r="H118" s="21">
        <f t="shared" si="18"/>
        <v>-1.856653358273634</v>
      </c>
      <c r="I118" s="21">
        <f t="shared" si="19"/>
        <v>0.2238578057858108</v>
      </c>
      <c r="J118" s="21">
        <f t="shared" si="20"/>
        <v>-1.8898132011517366</v>
      </c>
      <c r="K118" s="22">
        <f t="shared" si="21"/>
        <v>0.22785590787299659</v>
      </c>
    </row>
    <row r="119" spans="1:11" x14ac:dyDescent="0.25">
      <c r="A119" s="25">
        <f t="shared" si="22"/>
        <v>92</v>
      </c>
      <c r="B119" s="21">
        <f t="shared" si="14"/>
        <v>12</v>
      </c>
      <c r="C119" s="21">
        <f t="shared" si="15"/>
        <v>0</v>
      </c>
      <c r="D119" s="21">
        <f t="shared" si="23"/>
        <v>6</v>
      </c>
      <c r="E119" s="21">
        <f t="shared" si="24"/>
        <v>174.375</v>
      </c>
      <c r="F119" s="21">
        <f t="shared" si="16"/>
        <v>-1.8278557874788239</v>
      </c>
      <c r="G119" s="21">
        <f t="shared" si="17"/>
        <v>-5.8584651727667872E-2</v>
      </c>
      <c r="H119" s="21">
        <f t="shared" si="18"/>
        <v>-1.8610949573496753</v>
      </c>
      <c r="I119" s="21">
        <f t="shared" si="19"/>
        <v>0.18330185413031172</v>
      </c>
      <c r="J119" s="21">
        <f t="shared" si="20"/>
        <v>-1.8943341272205267</v>
      </c>
      <c r="K119" s="22">
        <f t="shared" si="21"/>
        <v>0.18657562661731905</v>
      </c>
    </row>
    <row r="120" spans="1:11" x14ac:dyDescent="0.25">
      <c r="A120" s="25">
        <f t="shared" si="22"/>
        <v>93</v>
      </c>
      <c r="B120" s="21">
        <f t="shared" si="14"/>
        <v>13</v>
      </c>
      <c r="C120" s="21">
        <f t="shared" si="15"/>
        <v>0</v>
      </c>
      <c r="D120" s="21">
        <f t="shared" si="23"/>
        <v>6</v>
      </c>
      <c r="E120" s="21">
        <f t="shared" si="24"/>
        <v>175.625</v>
      </c>
      <c r="F120" s="21">
        <f t="shared" si="16"/>
        <v>-1.831348099203614</v>
      </c>
      <c r="G120" s="21">
        <f t="shared" si="17"/>
        <v>-5.8696545814182717E-2</v>
      </c>
      <c r="H120" s="21">
        <f t="shared" si="18"/>
        <v>-1.8646507760225832</v>
      </c>
      <c r="I120" s="21">
        <f t="shared" si="19"/>
        <v>0.14265866071984171</v>
      </c>
      <c r="J120" s="21">
        <f t="shared" si="20"/>
        <v>-1.8979534528415525</v>
      </c>
      <c r="K120" s="22">
        <f t="shared" si="21"/>
        <v>0.14520654546827372</v>
      </c>
    </row>
    <row r="121" spans="1:11" x14ac:dyDescent="0.25">
      <c r="A121" s="25">
        <f t="shared" si="22"/>
        <v>94</v>
      </c>
      <c r="B121" s="21">
        <f t="shared" si="14"/>
        <v>14</v>
      </c>
      <c r="C121" s="21">
        <f t="shared" si="15"/>
        <v>0</v>
      </c>
      <c r="D121" s="21">
        <f t="shared" si="23"/>
        <v>6</v>
      </c>
      <c r="E121" s="21">
        <f t="shared" si="24"/>
        <v>176.875</v>
      </c>
      <c r="F121" s="21">
        <f t="shared" si="16"/>
        <v>-1.8339687884186628</v>
      </c>
      <c r="G121" s="21">
        <f t="shared" si="17"/>
        <v>-5.8780512867748373E-2</v>
      </c>
      <c r="H121" s="21">
        <f t="shared" si="18"/>
        <v>-1.867319121915251</v>
      </c>
      <c r="I121" s="21">
        <f t="shared" si="19"/>
        <v>0.10194756951323533</v>
      </c>
      <c r="J121" s="21">
        <f t="shared" si="20"/>
        <v>-1.9006694554118393</v>
      </c>
      <c r="K121" s="22">
        <f t="shared" si="21"/>
        <v>0.10376835386794474</v>
      </c>
    </row>
    <row r="122" spans="1:11" x14ac:dyDescent="0.25">
      <c r="A122" s="25">
        <f t="shared" si="22"/>
        <v>95</v>
      </c>
      <c r="B122" s="21">
        <f t="shared" si="14"/>
        <v>15</v>
      </c>
      <c r="C122" s="21">
        <f t="shared" si="15"/>
        <v>0</v>
      </c>
      <c r="D122" s="21">
        <f t="shared" si="23"/>
        <v>6</v>
      </c>
      <c r="E122" s="21">
        <f t="shared" si="24"/>
        <v>178.125</v>
      </c>
      <c r="F122" s="21">
        <f t="shared" si="16"/>
        <v>-1.8357166078178409</v>
      </c>
      <c r="G122" s="21">
        <f t="shared" si="17"/>
        <v>-5.883651304707338E-2</v>
      </c>
      <c r="H122" s="21">
        <f t="shared" si="18"/>
        <v>-1.8690987250395517</v>
      </c>
      <c r="I122" s="21">
        <f t="shared" si="19"/>
        <v>6.1187956785003307E-2</v>
      </c>
      <c r="J122" s="21">
        <f t="shared" si="20"/>
        <v>-1.9024808422612622</v>
      </c>
      <c r="K122" s="22">
        <f t="shared" si="21"/>
        <v>6.2280774151250634E-2</v>
      </c>
    </row>
    <row r="123" spans="1:11" x14ac:dyDescent="0.25">
      <c r="A123" s="25">
        <f t="shared" si="22"/>
        <v>96</v>
      </c>
      <c r="B123" s="21">
        <f t="shared" si="14"/>
        <v>0</v>
      </c>
      <c r="C123" s="21">
        <f t="shared" si="15"/>
        <v>0</v>
      </c>
      <c r="D123" s="21">
        <f t="shared" si="23"/>
        <v>6</v>
      </c>
      <c r="E123" s="21">
        <f t="shared" si="24"/>
        <v>179.375</v>
      </c>
      <c r="F123" s="21">
        <f t="shared" si="16"/>
        <v>-1.836590725533775</v>
      </c>
      <c r="G123" s="21">
        <f t="shared" si="17"/>
        <v>-5.8864519781050013E-2</v>
      </c>
      <c r="H123" s="21">
        <f t="shared" si="18"/>
        <v>-1.8699887384007801</v>
      </c>
      <c r="I123" s="21">
        <f t="shared" si="19"/>
        <v>2.0399221903270249E-2</v>
      </c>
      <c r="J123" s="21">
        <f t="shared" si="20"/>
        <v>-1.9033867512677853</v>
      </c>
      <c r="K123" s="22">
        <f t="shared" si="21"/>
        <v>2.0763552159175937E-2</v>
      </c>
    </row>
    <row r="124" spans="1:11" x14ac:dyDescent="0.25">
      <c r="A124" s="25">
        <f t="shared" si="22"/>
        <v>97</v>
      </c>
      <c r="B124" s="21">
        <f t="shared" si="14"/>
        <v>1</v>
      </c>
      <c r="C124" s="21">
        <f t="shared" si="15"/>
        <v>0</v>
      </c>
      <c r="D124" s="21">
        <f t="shared" si="23"/>
        <v>7</v>
      </c>
      <c r="E124" s="21">
        <f t="shared" si="24"/>
        <v>180.625</v>
      </c>
      <c r="F124" s="21">
        <f t="shared" si="16"/>
        <v>-1.836590725533775</v>
      </c>
      <c r="G124" s="21">
        <f t="shared" si="17"/>
        <v>-5.8864519781050013E-2</v>
      </c>
      <c r="H124" s="21">
        <f t="shared" si="18"/>
        <v>-1.8699887384007801</v>
      </c>
      <c r="I124" s="21">
        <f t="shared" si="19"/>
        <v>-2.039922190327062E-2</v>
      </c>
      <c r="J124" s="21">
        <f t="shared" si="20"/>
        <v>-1.9033867512677853</v>
      </c>
      <c r="K124" s="22">
        <f t="shared" si="21"/>
        <v>-2.0763552159176316E-2</v>
      </c>
    </row>
    <row r="125" spans="1:11" x14ac:dyDescent="0.25">
      <c r="A125" s="25">
        <f t="shared" si="22"/>
        <v>98</v>
      </c>
      <c r="B125" s="21">
        <f t="shared" si="14"/>
        <v>2</v>
      </c>
      <c r="C125" s="21">
        <f t="shared" si="15"/>
        <v>0</v>
      </c>
      <c r="D125" s="21">
        <f t="shared" si="23"/>
        <v>7</v>
      </c>
      <c r="E125" s="21">
        <f t="shared" si="24"/>
        <v>181.875</v>
      </c>
      <c r="F125" s="21">
        <f t="shared" si="16"/>
        <v>-1.8357166078178409</v>
      </c>
      <c r="G125" s="21">
        <f t="shared" si="17"/>
        <v>-5.883651304707338E-2</v>
      </c>
      <c r="H125" s="21">
        <f t="shared" si="18"/>
        <v>-1.8690987250395517</v>
      </c>
      <c r="I125" s="21">
        <f t="shared" si="19"/>
        <v>-6.1187956785003689E-2</v>
      </c>
      <c r="J125" s="21">
        <f t="shared" si="20"/>
        <v>-1.9024808422612622</v>
      </c>
      <c r="K125" s="22">
        <f t="shared" si="21"/>
        <v>-6.2280774151251016E-2</v>
      </c>
    </row>
    <row r="126" spans="1:11" x14ac:dyDescent="0.25">
      <c r="A126" s="25">
        <f t="shared" si="22"/>
        <v>99</v>
      </c>
      <c r="B126" s="21">
        <f t="shared" si="14"/>
        <v>3</v>
      </c>
      <c r="C126" s="21">
        <f t="shared" si="15"/>
        <v>0</v>
      </c>
      <c r="D126" s="21">
        <f t="shared" si="23"/>
        <v>7</v>
      </c>
      <c r="E126" s="21">
        <f t="shared" si="24"/>
        <v>183.125</v>
      </c>
      <c r="F126" s="21">
        <f t="shared" si="16"/>
        <v>-1.8339687884186628</v>
      </c>
      <c r="G126" s="21">
        <f t="shared" si="17"/>
        <v>-5.8780512867748373E-2</v>
      </c>
      <c r="H126" s="21">
        <f t="shared" si="18"/>
        <v>-1.867319121915251</v>
      </c>
      <c r="I126" s="21">
        <f t="shared" si="19"/>
        <v>-0.10194756951323569</v>
      </c>
      <c r="J126" s="21">
        <f t="shared" si="20"/>
        <v>-1.9006694554118393</v>
      </c>
      <c r="K126" s="22">
        <f t="shared" si="21"/>
        <v>-0.10376835386794511</v>
      </c>
    </row>
    <row r="127" spans="1:11" x14ac:dyDescent="0.25">
      <c r="A127" s="25">
        <f t="shared" si="22"/>
        <v>100</v>
      </c>
      <c r="B127" s="21">
        <f t="shared" si="14"/>
        <v>4</v>
      </c>
      <c r="C127" s="21">
        <f t="shared" si="15"/>
        <v>0</v>
      </c>
      <c r="D127" s="21">
        <f t="shared" si="23"/>
        <v>7</v>
      </c>
      <c r="E127" s="21">
        <f t="shared" si="24"/>
        <v>184.375</v>
      </c>
      <c r="F127" s="21">
        <f t="shared" si="16"/>
        <v>-1.831348099203614</v>
      </c>
      <c r="G127" s="21">
        <f t="shared" si="17"/>
        <v>-5.8696545814182717E-2</v>
      </c>
      <c r="H127" s="21">
        <f t="shared" si="18"/>
        <v>-1.8646507760225832</v>
      </c>
      <c r="I127" s="21">
        <f t="shared" si="19"/>
        <v>-0.14265866071984123</v>
      </c>
      <c r="J127" s="21">
        <f t="shared" si="20"/>
        <v>-1.8979534528415525</v>
      </c>
      <c r="K127" s="22">
        <f t="shared" si="21"/>
        <v>-0.14520654546827325</v>
      </c>
    </row>
    <row r="128" spans="1:11" x14ac:dyDescent="0.25">
      <c r="A128" s="25">
        <f t="shared" si="22"/>
        <v>101</v>
      </c>
      <c r="B128" s="21">
        <f t="shared" si="14"/>
        <v>5</v>
      </c>
      <c r="C128" s="21">
        <f t="shared" si="15"/>
        <v>0</v>
      </c>
      <c r="D128" s="21">
        <f t="shared" si="23"/>
        <v>7</v>
      </c>
      <c r="E128" s="21">
        <f t="shared" si="24"/>
        <v>185.625</v>
      </c>
      <c r="F128" s="21">
        <f t="shared" si="16"/>
        <v>-1.8278557874788242</v>
      </c>
      <c r="G128" s="21">
        <f t="shared" si="17"/>
        <v>-5.8584651727667872E-2</v>
      </c>
      <c r="H128" s="21">
        <f t="shared" si="18"/>
        <v>-1.8610949573496756</v>
      </c>
      <c r="I128" s="21">
        <f t="shared" si="19"/>
        <v>-0.18330185413031128</v>
      </c>
      <c r="J128" s="21">
        <f t="shared" si="20"/>
        <v>-1.894334127220527</v>
      </c>
      <c r="K128" s="22">
        <f t="shared" si="21"/>
        <v>-0.18657562661731861</v>
      </c>
    </row>
    <row r="129" spans="1:11" x14ac:dyDescent="0.25">
      <c r="A129" s="25">
        <f t="shared" si="22"/>
        <v>102</v>
      </c>
      <c r="B129" s="21">
        <f t="shared" si="14"/>
        <v>6</v>
      </c>
      <c r="C129" s="21">
        <f t="shared" si="15"/>
        <v>0</v>
      </c>
      <c r="D129" s="21">
        <f t="shared" si="23"/>
        <v>7</v>
      </c>
      <c r="E129" s="21">
        <f t="shared" si="24"/>
        <v>186.875</v>
      </c>
      <c r="F129" s="21">
        <f t="shared" si="16"/>
        <v>-1.8234935153955314</v>
      </c>
      <c r="G129" s="21">
        <f t="shared" si="17"/>
        <v>-5.8444883701241325E-2</v>
      </c>
      <c r="H129" s="21">
        <f t="shared" si="18"/>
        <v>-1.856653358273634</v>
      </c>
      <c r="I129" s="21">
        <f t="shared" si="19"/>
        <v>-0.22385780578581035</v>
      </c>
      <c r="J129" s="21">
        <f t="shared" si="20"/>
        <v>-1.8898132011517366</v>
      </c>
      <c r="K129" s="22">
        <f t="shared" si="21"/>
        <v>-0.22785590787299609</v>
      </c>
    </row>
    <row r="130" spans="1:11" x14ac:dyDescent="0.25">
      <c r="A130" s="25">
        <f t="shared" si="22"/>
        <v>103</v>
      </c>
      <c r="B130" s="21">
        <f t="shared" si="14"/>
        <v>7</v>
      </c>
      <c r="C130" s="21">
        <f t="shared" si="15"/>
        <v>0</v>
      </c>
      <c r="D130" s="21">
        <f t="shared" si="23"/>
        <v>7</v>
      </c>
      <c r="E130" s="21">
        <f t="shared" si="24"/>
        <v>188.125</v>
      </c>
      <c r="F130" s="21">
        <f t="shared" si="16"/>
        <v>-1.8182633591589878</v>
      </c>
      <c r="G130" s="21">
        <f t="shared" si="17"/>
        <v>-5.8277308055112657E-2</v>
      </c>
      <c r="H130" s="21">
        <f t="shared" si="18"/>
        <v>-1.8513280927550624</v>
      </c>
      <c r="I130" s="21">
        <f t="shared" si="19"/>
        <v>-0.26430721324985346</v>
      </c>
      <c r="J130" s="21">
        <f t="shared" si="20"/>
        <v>-1.8843928263511369</v>
      </c>
      <c r="K130" s="22">
        <f t="shared" si="21"/>
        <v>-0.26902774205716062</v>
      </c>
    </row>
    <row r="131" spans="1:11" x14ac:dyDescent="0.25">
      <c r="A131" s="25">
        <f t="shared" si="22"/>
        <v>104</v>
      </c>
      <c r="B131" s="21">
        <f t="shared" si="14"/>
        <v>8</v>
      </c>
      <c r="C131" s="21">
        <f t="shared" si="15"/>
        <v>0</v>
      </c>
      <c r="D131" s="21">
        <f t="shared" si="23"/>
        <v>7</v>
      </c>
      <c r="E131" s="21">
        <f t="shared" si="24"/>
        <v>189.375</v>
      </c>
      <c r="F131" s="21">
        <f t="shared" si="16"/>
        <v>-1.8121678080402972</v>
      </c>
      <c r="G131" s="21">
        <f t="shared" si="17"/>
        <v>-5.8082004305962748E-2</v>
      </c>
      <c r="H131" s="21">
        <f t="shared" si="18"/>
        <v>-1.8451216953319323</v>
      </c>
      <c r="I131" s="21">
        <f t="shared" si="19"/>
        <v>-0.30463082479522025</v>
      </c>
      <c r="J131" s="21">
        <f t="shared" si="20"/>
        <v>-1.8780755826235673</v>
      </c>
      <c r="K131" s="22">
        <f t="shared" si="21"/>
        <v>-0.31007153360659956</v>
      </c>
    </row>
    <row r="132" spans="1:11" x14ac:dyDescent="0.25">
      <c r="A132" s="25">
        <f t="shared" si="22"/>
        <v>105</v>
      </c>
      <c r="B132" s="21">
        <f t="shared" si="14"/>
        <v>9</v>
      </c>
      <c r="C132" s="21">
        <f t="shared" si="15"/>
        <v>1</v>
      </c>
      <c r="D132" s="21">
        <f t="shared" si="23"/>
        <v>7</v>
      </c>
      <c r="E132" s="21">
        <f t="shared" si="24"/>
        <v>200.625</v>
      </c>
      <c r="F132" s="21">
        <f t="shared" si="16"/>
        <v>-1.7189784156751799</v>
      </c>
      <c r="G132" s="21">
        <f t="shared" si="17"/>
        <v>-5.5096100606145712E-2</v>
      </c>
      <c r="H132" s="21">
        <f t="shared" si="18"/>
        <v>-1.7502376736288747</v>
      </c>
      <c r="I132" s="21">
        <f t="shared" si="19"/>
        <v>-0.65874281461749895</v>
      </c>
      <c r="J132" s="21">
        <f t="shared" si="20"/>
        <v>-1.7814969315825695</v>
      </c>
      <c r="K132" s="22">
        <f t="shared" si="21"/>
        <v>-0.67050796621806819</v>
      </c>
    </row>
    <row r="133" spans="1:11" x14ac:dyDescent="0.25">
      <c r="A133" s="25">
        <f t="shared" si="22"/>
        <v>106</v>
      </c>
      <c r="B133" s="21">
        <f t="shared" si="14"/>
        <v>10</v>
      </c>
      <c r="C133" s="21">
        <f t="shared" si="15"/>
        <v>0</v>
      </c>
      <c r="D133" s="21">
        <f t="shared" si="23"/>
        <v>7</v>
      </c>
      <c r="E133" s="21">
        <f t="shared" si="24"/>
        <v>201.875</v>
      </c>
      <c r="F133" s="21">
        <f t="shared" si="16"/>
        <v>-1.7044556020233856</v>
      </c>
      <c r="G133" s="21">
        <f t="shared" si="17"/>
        <v>-5.4630758319280395E-2</v>
      </c>
      <c r="H133" s="21">
        <f t="shared" si="18"/>
        <v>-1.7354507656906042</v>
      </c>
      <c r="I133" s="21">
        <f t="shared" si="19"/>
        <v>-0.69676728529968712</v>
      </c>
      <c r="J133" s="21">
        <f t="shared" si="20"/>
        <v>-1.7664459293578232</v>
      </c>
      <c r="K133" s="22">
        <f t="shared" si="21"/>
        <v>-0.70921155423130022</v>
      </c>
    </row>
    <row r="134" spans="1:11" x14ac:dyDescent="0.25">
      <c r="A134" s="25">
        <f t="shared" si="22"/>
        <v>107</v>
      </c>
      <c r="B134" s="21">
        <f t="shared" si="14"/>
        <v>11</v>
      </c>
      <c r="C134" s="21">
        <f t="shared" si="15"/>
        <v>0</v>
      </c>
      <c r="D134" s="21">
        <f t="shared" si="23"/>
        <v>7</v>
      </c>
      <c r="E134" s="21">
        <f t="shared" si="24"/>
        <v>203.125</v>
      </c>
      <c r="F134" s="21">
        <f t="shared" si="16"/>
        <v>-1.6891215598180327</v>
      </c>
      <c r="G134" s="21">
        <f t="shared" si="17"/>
        <v>-5.4139418710233124E-2</v>
      </c>
      <c r="H134" s="21">
        <f t="shared" si="18"/>
        <v>-1.7198378771795628</v>
      </c>
      <c r="I134" s="21">
        <f t="shared" si="19"/>
        <v>-0.73446013249086206</v>
      </c>
      <c r="J134" s="21">
        <f t="shared" si="20"/>
        <v>-1.7505541945410932</v>
      </c>
      <c r="K134" s="22">
        <f t="shared" si="21"/>
        <v>-0.7475775959554869</v>
      </c>
    </row>
    <row r="135" spans="1:11" x14ac:dyDescent="0.25">
      <c r="A135" s="25">
        <f t="shared" si="22"/>
        <v>108</v>
      </c>
      <c r="B135" s="21">
        <f t="shared" si="14"/>
        <v>12</v>
      </c>
      <c r="C135" s="21">
        <f t="shared" si="15"/>
        <v>0</v>
      </c>
      <c r="D135" s="21">
        <f t="shared" si="23"/>
        <v>7</v>
      </c>
      <c r="E135" s="21">
        <f t="shared" si="24"/>
        <v>204.375</v>
      </c>
      <c r="F135" s="21">
        <f t="shared" si="16"/>
        <v>-1.6729835872327237</v>
      </c>
      <c r="G135" s="21">
        <f t="shared" si="17"/>
        <v>-5.3622315050008328E-2</v>
      </c>
      <c r="H135" s="21">
        <f t="shared" si="18"/>
        <v>-1.7034064389850909</v>
      </c>
      <c r="I135" s="21">
        <f t="shared" si="19"/>
        <v>-0.77180341643719874</v>
      </c>
      <c r="J135" s="21">
        <f t="shared" si="20"/>
        <v>-1.7338292907374584</v>
      </c>
      <c r="K135" s="22">
        <f t="shared" si="21"/>
        <v>-0.78558783123266551</v>
      </c>
    </row>
    <row r="136" spans="1:11" x14ac:dyDescent="0.25">
      <c r="A136" s="25">
        <f t="shared" si="22"/>
        <v>109</v>
      </c>
      <c r="B136" s="21">
        <f t="shared" si="14"/>
        <v>13</v>
      </c>
      <c r="C136" s="21">
        <f t="shared" si="15"/>
        <v>0</v>
      </c>
      <c r="D136" s="21">
        <f t="shared" si="23"/>
        <v>7</v>
      </c>
      <c r="E136" s="21">
        <f t="shared" si="24"/>
        <v>205.625</v>
      </c>
      <c r="F136" s="21">
        <f t="shared" si="16"/>
        <v>-1.656049365068379</v>
      </c>
      <c r="G136" s="21">
        <f t="shared" si="17"/>
        <v>-5.3079692857428681E-2</v>
      </c>
      <c r="H136" s="21">
        <f t="shared" si="18"/>
        <v>-1.686164271581845</v>
      </c>
      <c r="I136" s="21">
        <f t="shared" si="19"/>
        <v>-0.80877936375804393</v>
      </c>
      <c r="J136" s="21">
        <f t="shared" si="20"/>
        <v>-1.7162791780953115</v>
      </c>
      <c r="K136" s="22">
        <f t="shared" si="21"/>
        <v>-0.8232241692494715</v>
      </c>
    </row>
    <row r="137" spans="1:11" x14ac:dyDescent="0.25">
      <c r="A137" s="25">
        <f t="shared" si="22"/>
        <v>110</v>
      </c>
      <c r="B137" s="21">
        <f t="shared" si="14"/>
        <v>14</v>
      </c>
      <c r="C137" s="21">
        <f t="shared" si="15"/>
        <v>0</v>
      </c>
      <c r="D137" s="21">
        <f t="shared" si="23"/>
        <v>7</v>
      </c>
      <c r="E137" s="21">
        <f t="shared" si="24"/>
        <v>206.875</v>
      </c>
      <c r="F137" s="21">
        <f t="shared" si="16"/>
        <v>-1.6383269530975935</v>
      </c>
      <c r="G137" s="21">
        <f t="shared" si="17"/>
        <v>-5.2511809784827029E-2</v>
      </c>
      <c r="H137" s="21">
        <f t="shared" si="18"/>
        <v>-1.6681195813076766</v>
      </c>
      <c r="I137" s="21">
        <f t="shared" si="19"/>
        <v>-0.84537037590508346</v>
      </c>
      <c r="J137" s="21">
        <f t="shared" si="20"/>
        <v>-1.6979122095177597</v>
      </c>
      <c r="K137" s="22">
        <f t="shared" si="21"/>
        <v>-0.86046869714738594</v>
      </c>
    </row>
    <row r="138" spans="1:11" x14ac:dyDescent="0.25">
      <c r="A138" s="25">
        <f t="shared" si="22"/>
        <v>111</v>
      </c>
      <c r="B138" s="21">
        <f t="shared" si="14"/>
        <v>15</v>
      </c>
      <c r="C138" s="21">
        <f t="shared" si="15"/>
        <v>0</v>
      </c>
      <c r="D138" s="21">
        <f t="shared" si="23"/>
        <v>7</v>
      </c>
      <c r="E138" s="21">
        <f t="shared" si="24"/>
        <v>208.125</v>
      </c>
      <c r="F138" s="21">
        <f t="shared" si="16"/>
        <v>-1.6198247862286237</v>
      </c>
      <c r="G138" s="21">
        <f t="shared" si="17"/>
        <v>-5.1918935498014504E-2</v>
      </c>
      <c r="H138" s="21">
        <f t="shared" si="18"/>
        <v>-1.6492809564578588</v>
      </c>
      <c r="I138" s="21">
        <f t="shared" si="19"/>
        <v>-0.88155903753829823</v>
      </c>
      <c r="J138" s="21">
        <f t="shared" si="20"/>
        <v>-1.6787371266870941</v>
      </c>
      <c r="K138" s="22">
        <f t="shared" si="21"/>
        <v>-0.89730368854828657</v>
      </c>
    </row>
    <row r="139" spans="1:11" x14ac:dyDescent="0.25">
      <c r="A139" s="25">
        <f t="shared" si="22"/>
        <v>112</v>
      </c>
      <c r="B139" s="21">
        <f t="shared" si="14"/>
        <v>0</v>
      </c>
      <c r="C139" s="21">
        <f t="shared" si="15"/>
        <v>0</v>
      </c>
      <c r="D139" s="21">
        <f t="shared" si="23"/>
        <v>7</v>
      </c>
      <c r="E139" s="21">
        <f t="shared" si="24"/>
        <v>209.375</v>
      </c>
      <c r="F139" s="21">
        <f t="shared" si="16"/>
        <v>-1.6005516704908247</v>
      </c>
      <c r="G139" s="21">
        <f t="shared" si="17"/>
        <v>-5.1301351550570778E-2</v>
      </c>
      <c r="H139" s="21">
        <f t="shared" si="18"/>
        <v>-1.629657363197524</v>
      </c>
      <c r="I139" s="21">
        <f t="shared" si="19"/>
        <v>-0.91732812481472181</v>
      </c>
      <c r="J139" s="21">
        <f t="shared" si="20"/>
        <v>-1.6587630559042226</v>
      </c>
      <c r="K139" s="22">
        <f t="shared" si="21"/>
        <v>-0.93371161199124275</v>
      </c>
    </row>
    <row r="140" spans="1:11" x14ac:dyDescent="0.25">
      <c r="A140" s="25">
        <f t="shared" si="22"/>
        <v>113</v>
      </c>
      <c r="B140" s="21">
        <f t="shared" si="14"/>
        <v>1</v>
      </c>
      <c r="C140" s="21">
        <f t="shared" si="15"/>
        <v>0</v>
      </c>
      <c r="D140" s="21">
        <f t="shared" si="23"/>
        <v>8</v>
      </c>
      <c r="E140" s="21">
        <f t="shared" si="24"/>
        <v>210.625</v>
      </c>
      <c r="F140" s="21">
        <f t="shared" si="16"/>
        <v>-1.5805167788434602</v>
      </c>
      <c r="G140" s="21">
        <f t="shared" si="17"/>
        <v>-5.065935125250514E-2</v>
      </c>
      <c r="H140" s="21">
        <f t="shared" si="18"/>
        <v>-1.6092581412942535</v>
      </c>
      <c r="I140" s="21">
        <f t="shared" si="19"/>
        <v>-0.95266061358605802</v>
      </c>
      <c r="J140" s="21">
        <f t="shared" si="20"/>
        <v>-1.6379995037450465</v>
      </c>
      <c r="K140" s="22">
        <f t="shared" si="21"/>
        <v>-0.96967513927654225</v>
      </c>
    </row>
    <row r="141" spans="1:11" x14ac:dyDescent="0.25">
      <c r="A141" s="25">
        <f t="shared" si="22"/>
        <v>114</v>
      </c>
      <c r="B141" s="21">
        <f t="shared" si="14"/>
        <v>2</v>
      </c>
      <c r="C141" s="21">
        <f t="shared" si="15"/>
        <v>0</v>
      </c>
      <c r="D141" s="21">
        <f t="shared" si="23"/>
        <v>8</v>
      </c>
      <c r="E141" s="21">
        <f t="shared" si="24"/>
        <v>211.875</v>
      </c>
      <c r="F141" s="21">
        <f t="shared" si="16"/>
        <v>-1.5597296468098674</v>
      </c>
      <c r="G141" s="21">
        <f t="shared" si="17"/>
        <v>-4.9993239533339347E-2</v>
      </c>
      <c r="H141" s="21">
        <f t="shared" si="18"/>
        <v>-1.5880929996728552</v>
      </c>
      <c r="I141" s="21">
        <f t="shared" si="19"/>
        <v>-0.98753968750125298</v>
      </c>
      <c r="J141" s="21">
        <f t="shared" si="20"/>
        <v>-1.6164563525358431</v>
      </c>
      <c r="K141" s="22">
        <f t="shared" si="21"/>
        <v>-1.0051771537129754</v>
      </c>
    </row>
    <row r="142" spans="1:11" x14ac:dyDescent="0.25">
      <c r="A142" s="25">
        <f t="shared" si="22"/>
        <v>115</v>
      </c>
      <c r="B142" s="21">
        <f t="shared" si="14"/>
        <v>3</v>
      </c>
      <c r="C142" s="21">
        <f t="shared" si="15"/>
        <v>0</v>
      </c>
      <c r="D142" s="21">
        <f t="shared" si="23"/>
        <v>8</v>
      </c>
      <c r="E142" s="21">
        <f t="shared" si="24"/>
        <v>213.125</v>
      </c>
      <c r="F142" s="21">
        <f t="shared" si="16"/>
        <v>-1.5382001679390669</v>
      </c>
      <c r="G142" s="21">
        <f t="shared" si="17"/>
        <v>-4.9303332799666165E-2</v>
      </c>
      <c r="H142" s="21">
        <f t="shared" si="18"/>
        <v>-1.5661720117944411</v>
      </c>
      <c r="I142" s="21">
        <f t="shared" si="19"/>
        <v>-1.0219487460101673</v>
      </c>
      <c r="J142" s="21">
        <f t="shared" si="20"/>
        <v>-1.5941438556498146</v>
      </c>
      <c r="K142" s="22">
        <f t="shared" si="21"/>
        <v>-1.040200758264453</v>
      </c>
    </row>
    <row r="143" spans="1:11" x14ac:dyDescent="0.25">
      <c r="A143" s="25">
        <f t="shared" si="22"/>
        <v>116</v>
      </c>
      <c r="B143" s="21">
        <f t="shared" si="14"/>
        <v>4</v>
      </c>
      <c r="C143" s="21">
        <f t="shared" si="15"/>
        <v>0</v>
      </c>
      <c r="D143" s="21">
        <f t="shared" si="23"/>
        <v>8</v>
      </c>
      <c r="E143" s="21">
        <f t="shared" si="24"/>
        <v>214.375</v>
      </c>
      <c r="F143" s="21">
        <f t="shared" si="16"/>
        <v>-1.5159385890969694</v>
      </c>
      <c r="G143" s="21">
        <f t="shared" si="17"/>
        <v>-4.8589958787239623E-2</v>
      </c>
      <c r="H143" s="21">
        <f t="shared" si="18"/>
        <v>-1.543505610862004</v>
      </c>
      <c r="I143" s="21">
        <f t="shared" si="19"/>
        <v>-1.055871412264539</v>
      </c>
      <c r="J143" s="21">
        <f t="shared" si="20"/>
        <v>-1.5710726326270386</v>
      </c>
      <c r="K143" s="22">
        <f t="shared" si="21"/>
        <v>-1.0747292835920808</v>
      </c>
    </row>
    <row r="144" spans="1:11" x14ac:dyDescent="0.25">
      <c r="A144" s="25">
        <f t="shared" si="22"/>
        <v>117</v>
      </c>
      <c r="B144" s="21">
        <f t="shared" si="14"/>
        <v>5</v>
      </c>
      <c r="C144" s="21">
        <f t="shared" si="15"/>
        <v>0</v>
      </c>
      <c r="D144" s="21">
        <f t="shared" si="23"/>
        <v>8</v>
      </c>
      <c r="E144" s="21">
        <f t="shared" si="24"/>
        <v>215.625</v>
      </c>
      <c r="F144" s="21">
        <f t="shared" si="16"/>
        <v>-1.4929555055894199</v>
      </c>
      <c r="G144" s="21">
        <f t="shared" si="17"/>
        <v>-4.7853456407655981E-2</v>
      </c>
      <c r="H144" s="21">
        <f t="shared" si="18"/>
        <v>-1.5201045848547801</v>
      </c>
      <c r="I144" s="21">
        <f t="shared" si="19"/>
        <v>-1.0892915409124766</v>
      </c>
      <c r="J144" s="21">
        <f t="shared" si="20"/>
        <v>-1.54725366412014</v>
      </c>
      <c r="K144" s="22">
        <f t="shared" si="21"/>
        <v>-1.1087462959878613</v>
      </c>
    </row>
    <row r="145" spans="1:11" x14ac:dyDescent="0.25">
      <c r="A145" s="25">
        <f t="shared" si="22"/>
        <v>118</v>
      </c>
      <c r="B145" s="21">
        <f t="shared" si="14"/>
        <v>6</v>
      </c>
      <c r="C145" s="21">
        <f t="shared" si="15"/>
        <v>0</v>
      </c>
      <c r="D145" s="21">
        <f t="shared" si="23"/>
        <v>8</v>
      </c>
      <c r="E145" s="21">
        <f t="shared" si="24"/>
        <v>216.875</v>
      </c>
      <c r="F145" s="21">
        <f t="shared" si="16"/>
        <v>-1.469261856119408</v>
      </c>
      <c r="G145" s="21">
        <f t="shared" si="17"/>
        <v>-4.70941755896871E-2</v>
      </c>
      <c r="H145" s="21">
        <f t="shared" si="18"/>
        <v>-1.495980071393753</v>
      </c>
      <c r="I145" s="21">
        <f t="shared" si="19"/>
        <v>-1.1221932257827716</v>
      </c>
      <c r="J145" s="21">
        <f t="shared" si="20"/>
        <v>-1.5226982866680974</v>
      </c>
      <c r="K145" s="22">
        <f t="shared" si="21"/>
        <v>-1.1422356051962492</v>
      </c>
    </row>
    <row r="146" spans="1:11" x14ac:dyDescent="0.25">
      <c r="A146" s="25">
        <f t="shared" si="22"/>
        <v>119</v>
      </c>
      <c r="B146" s="21">
        <f t="shared" si="14"/>
        <v>7</v>
      </c>
      <c r="C146" s="21">
        <f t="shared" si="15"/>
        <v>0</v>
      </c>
      <c r="D146" s="21">
        <f t="shared" si="23"/>
        <v>8</v>
      </c>
      <c r="E146" s="21">
        <f t="shared" si="24"/>
        <v>218.125</v>
      </c>
      <c r="F146" s="21">
        <f t="shared" si="16"/>
        <v>-1.4448689175808391</v>
      </c>
      <c r="G146" s="21">
        <f t="shared" si="17"/>
        <v>-4.631247711533034E-2</v>
      </c>
      <c r="H146" s="21">
        <f t="shared" si="18"/>
        <v>-1.471143552440751</v>
      </c>
      <c r="I146" s="21">
        <f t="shared" si="19"/>
        <v>-1.154560807455375</v>
      </c>
      <c r="J146" s="21">
        <f t="shared" si="20"/>
        <v>-1.4974181873006631</v>
      </c>
      <c r="K146" s="22">
        <f t="shared" si="21"/>
        <v>-1.1751812721198365</v>
      </c>
    </row>
    <row r="147" spans="1:11" x14ac:dyDescent="0.25">
      <c r="A147" s="25">
        <f t="shared" si="22"/>
        <v>120</v>
      </c>
      <c r="B147" s="21">
        <f t="shared" si="14"/>
        <v>8</v>
      </c>
      <c r="C147" s="21">
        <f t="shared" si="15"/>
        <v>0</v>
      </c>
      <c r="D147" s="21">
        <f t="shared" si="23"/>
        <v>8</v>
      </c>
      <c r="E147" s="21">
        <f t="shared" si="24"/>
        <v>219.375</v>
      </c>
      <c r="F147" s="21">
        <f t="shared" si="16"/>
        <v>-1.4197882996913391</v>
      </c>
      <c r="G147" s="21">
        <f t="shared" si="17"/>
        <v>-4.5508732450641652E-2</v>
      </c>
      <c r="H147" s="21">
        <f t="shared" si="18"/>
        <v>-1.4456068488336546</v>
      </c>
      <c r="I147" s="21">
        <f t="shared" si="19"/>
        <v>-1.1863788807144331</v>
      </c>
      <c r="J147" s="21">
        <f t="shared" si="20"/>
        <v>-1.4714253979759702</v>
      </c>
      <c r="K147" s="22">
        <f t="shared" si="21"/>
        <v>-1.2075676164054989</v>
      </c>
    </row>
    <row r="148" spans="1:11" x14ac:dyDescent="0.25">
      <c r="A148" s="25">
        <f t="shared" si="22"/>
        <v>121</v>
      </c>
      <c r="B148" s="21">
        <f t="shared" si="14"/>
        <v>9</v>
      </c>
      <c r="C148" s="21">
        <f t="shared" si="15"/>
        <v>1</v>
      </c>
      <c r="D148" s="21">
        <f t="shared" si="23"/>
        <v>8</v>
      </c>
      <c r="E148" s="21">
        <f t="shared" si="24"/>
        <v>230.625</v>
      </c>
      <c r="F148" s="21">
        <f t="shared" si="16"/>
        <v>-1.165190145023367</v>
      </c>
      <c r="G148" s="21">
        <f t="shared" si="17"/>
        <v>-3.7349299494331557E-2</v>
      </c>
      <c r="H148" s="21">
        <f t="shared" si="18"/>
        <v>-1.1863788807144344</v>
      </c>
      <c r="I148" s="21">
        <f t="shared" si="19"/>
        <v>-1.445606848833654</v>
      </c>
      <c r="J148" s="21">
        <f t="shared" si="20"/>
        <v>-1.2075676164055003</v>
      </c>
      <c r="K148" s="22">
        <f t="shared" si="21"/>
        <v>-1.4714253979759693</v>
      </c>
    </row>
    <row r="149" spans="1:11" x14ac:dyDescent="0.25">
      <c r="A149" s="25">
        <f t="shared" si="22"/>
        <v>122</v>
      </c>
      <c r="B149" s="21">
        <f t="shared" si="14"/>
        <v>10</v>
      </c>
      <c r="C149" s="21">
        <f t="shared" si="15"/>
        <v>0</v>
      </c>
      <c r="D149" s="21">
        <f t="shared" si="23"/>
        <v>8</v>
      </c>
      <c r="E149" s="21">
        <f t="shared" si="24"/>
        <v>231.875</v>
      </c>
      <c r="F149" s="21">
        <f t="shared" si="16"/>
        <v>-1.133940342790914</v>
      </c>
      <c r="G149" s="21">
        <f t="shared" si="17"/>
        <v>-3.6347743020467553E-2</v>
      </c>
      <c r="H149" s="21">
        <f t="shared" si="18"/>
        <v>-1.1545608074553755</v>
      </c>
      <c r="I149" s="21">
        <f t="shared" si="19"/>
        <v>-1.4711435524407508</v>
      </c>
      <c r="J149" s="21">
        <f t="shared" si="20"/>
        <v>-1.1751812721198371</v>
      </c>
      <c r="K149" s="22">
        <f t="shared" si="21"/>
        <v>-1.4974181873006627</v>
      </c>
    </row>
    <row r="150" spans="1:11" x14ac:dyDescent="0.25">
      <c r="A150" s="25">
        <f t="shared" si="22"/>
        <v>123</v>
      </c>
      <c r="B150" s="21">
        <f t="shared" si="14"/>
        <v>11</v>
      </c>
      <c r="C150" s="21">
        <f t="shared" si="15"/>
        <v>0</v>
      </c>
      <c r="D150" s="21">
        <f t="shared" si="23"/>
        <v>8</v>
      </c>
      <c r="E150" s="21">
        <f t="shared" si="24"/>
        <v>233.125</v>
      </c>
      <c r="F150" s="21">
        <f t="shared" si="16"/>
        <v>-1.1021508463692951</v>
      </c>
      <c r="G150" s="21">
        <f t="shared" si="17"/>
        <v>-3.5328878249976013E-2</v>
      </c>
      <c r="H150" s="21">
        <f t="shared" si="18"/>
        <v>-1.1221932257827714</v>
      </c>
      <c r="I150" s="21">
        <f t="shared" si="19"/>
        <v>-1.495980071393753</v>
      </c>
      <c r="J150" s="21">
        <f t="shared" si="20"/>
        <v>-1.142235605196249</v>
      </c>
      <c r="K150" s="22">
        <f t="shared" si="21"/>
        <v>-1.5226982866680974</v>
      </c>
    </row>
    <row r="151" spans="1:11" x14ac:dyDescent="0.25">
      <c r="A151" s="25">
        <f t="shared" si="22"/>
        <v>124</v>
      </c>
      <c r="B151" s="21">
        <f t="shared" si="14"/>
        <v>12</v>
      </c>
      <c r="C151" s="21">
        <f t="shared" si="15"/>
        <v>0</v>
      </c>
      <c r="D151" s="21">
        <f t="shared" si="23"/>
        <v>8</v>
      </c>
      <c r="E151" s="21">
        <f t="shared" si="24"/>
        <v>234.375</v>
      </c>
      <c r="F151" s="21">
        <f t="shared" si="16"/>
        <v>-1.0698367858370925</v>
      </c>
      <c r="G151" s="21">
        <f t="shared" si="17"/>
        <v>-3.4293189866990904E-2</v>
      </c>
      <c r="H151" s="21">
        <f t="shared" si="18"/>
        <v>-1.089291540912477</v>
      </c>
      <c r="I151" s="21">
        <f t="shared" si="19"/>
        <v>-1.5201045848547796</v>
      </c>
      <c r="J151" s="21">
        <f t="shared" si="20"/>
        <v>-1.1087462959878618</v>
      </c>
      <c r="K151" s="22">
        <f t="shared" si="21"/>
        <v>-1.5472536641201395</v>
      </c>
    </row>
    <row r="152" spans="1:11" x14ac:dyDescent="0.25">
      <c r="A152" s="25">
        <f t="shared" si="22"/>
        <v>125</v>
      </c>
      <c r="B152" s="21">
        <f t="shared" si="14"/>
        <v>13</v>
      </c>
      <c r="C152" s="21">
        <f t="shared" si="15"/>
        <v>0</v>
      </c>
      <c r="D152" s="21">
        <f t="shared" si="23"/>
        <v>8</v>
      </c>
      <c r="E152" s="21">
        <f t="shared" si="24"/>
        <v>235.625</v>
      </c>
      <c r="F152" s="21">
        <f t="shared" si="16"/>
        <v>-1.0370135409369985</v>
      </c>
      <c r="G152" s="21">
        <f t="shared" si="17"/>
        <v>-3.324117060122754E-2</v>
      </c>
      <c r="H152" s="21">
        <f t="shared" si="18"/>
        <v>-1.0558714122645387</v>
      </c>
      <c r="I152" s="21">
        <f t="shared" si="19"/>
        <v>-1.5435056108620042</v>
      </c>
      <c r="J152" s="21">
        <f t="shared" si="20"/>
        <v>-1.0747292835920805</v>
      </c>
      <c r="K152" s="22">
        <f t="shared" si="21"/>
        <v>-1.5710726326270388</v>
      </c>
    </row>
    <row r="153" spans="1:11" x14ac:dyDescent="0.25">
      <c r="A153" s="25">
        <f t="shared" si="22"/>
        <v>126</v>
      </c>
      <c r="B153" s="21">
        <f t="shared" si="14"/>
        <v>14</v>
      </c>
      <c r="C153" s="21">
        <f t="shared" si="15"/>
        <v>0</v>
      </c>
      <c r="D153" s="21">
        <f t="shared" si="23"/>
        <v>8</v>
      </c>
      <c r="E153" s="21">
        <f t="shared" si="24"/>
        <v>236.875</v>
      </c>
      <c r="F153" s="21">
        <f t="shared" si="16"/>
        <v>-1.003696733755882</v>
      </c>
      <c r="G153" s="21">
        <f t="shared" si="17"/>
        <v>-3.2173320994334426E-2</v>
      </c>
      <c r="H153" s="21">
        <f t="shared" si="18"/>
        <v>-1.0219487460101677</v>
      </c>
      <c r="I153" s="21">
        <f t="shared" si="19"/>
        <v>-1.5661720117944409</v>
      </c>
      <c r="J153" s="21">
        <f t="shared" si="20"/>
        <v>-1.0402007582644535</v>
      </c>
      <c r="K153" s="22">
        <f t="shared" si="21"/>
        <v>-1.5941438556498146</v>
      </c>
    </row>
    <row r="154" spans="1:11" x14ac:dyDescent="0.25">
      <c r="A154" s="25">
        <f t="shared" si="22"/>
        <v>127</v>
      </c>
      <c r="B154" s="21">
        <f t="shared" si="14"/>
        <v>15</v>
      </c>
      <c r="C154" s="21">
        <f t="shared" si="15"/>
        <v>0</v>
      </c>
      <c r="D154" s="21">
        <f t="shared" si="23"/>
        <v>8</v>
      </c>
      <c r="E154" s="21">
        <f t="shared" si="24"/>
        <v>238.125</v>
      </c>
      <c r="F154" s="21">
        <f t="shared" si="16"/>
        <v>-0.96990222128953052</v>
      </c>
      <c r="G154" s="21">
        <f t="shared" si="17"/>
        <v>-3.1090149162359165E-2</v>
      </c>
      <c r="H154" s="21">
        <f t="shared" si="18"/>
        <v>-0.98753968750125276</v>
      </c>
      <c r="I154" s="21">
        <f t="shared" si="19"/>
        <v>-1.5880929996728554</v>
      </c>
      <c r="J154" s="21">
        <f t="shared" si="20"/>
        <v>-1.0051771537129752</v>
      </c>
      <c r="K154" s="22">
        <f t="shared" si="21"/>
        <v>-1.6164563525358433</v>
      </c>
    </row>
    <row r="155" spans="1:11" x14ac:dyDescent="0.25">
      <c r="A155" s="25">
        <f t="shared" si="22"/>
        <v>128</v>
      </c>
      <c r="B155" s="21">
        <f t="shared" si="14"/>
        <v>0</v>
      </c>
      <c r="C155" s="21">
        <f t="shared" si="15"/>
        <v>0</v>
      </c>
      <c r="D155" s="21">
        <f t="shared" si="23"/>
        <v>8</v>
      </c>
      <c r="E155" s="21">
        <f t="shared" si="24"/>
        <v>239.375</v>
      </c>
      <c r="F155" s="21">
        <f t="shared" si="16"/>
        <v>-0.93564608789557446</v>
      </c>
      <c r="G155" s="21">
        <f t="shared" si="17"/>
        <v>-2.999217055443754E-2</v>
      </c>
      <c r="H155" s="21">
        <f t="shared" si="18"/>
        <v>-0.95266061358605869</v>
      </c>
      <c r="I155" s="21">
        <f t="shared" si="19"/>
        <v>-1.6092581412942533</v>
      </c>
      <c r="J155" s="21">
        <f t="shared" si="20"/>
        <v>-0.96967513927654281</v>
      </c>
      <c r="K155" s="22">
        <f t="shared" si="21"/>
        <v>-1.6379995037450463</v>
      </c>
    </row>
    <row r="156" spans="1:11" x14ac:dyDescent="0.25">
      <c r="A156" s="25">
        <f t="shared" si="22"/>
        <v>129</v>
      </c>
      <c r="B156" s="21">
        <f t="shared" si="14"/>
        <v>1</v>
      </c>
      <c r="C156" s="21">
        <f t="shared" si="15"/>
        <v>0</v>
      </c>
      <c r="D156" s="21">
        <f t="shared" si="23"/>
        <v>9</v>
      </c>
      <c r="E156" s="21">
        <f t="shared" si="24"/>
        <v>240.625</v>
      </c>
      <c r="F156" s="21">
        <f t="shared" si="16"/>
        <v>-0.90094463763820065</v>
      </c>
      <c r="G156" s="21">
        <f t="shared" si="17"/>
        <v>-2.8879907707819012E-2</v>
      </c>
      <c r="H156" s="21">
        <f t="shared" si="18"/>
        <v>-0.91732812481472159</v>
      </c>
      <c r="I156" s="21">
        <f t="shared" si="19"/>
        <v>-1.629657363197524</v>
      </c>
      <c r="J156" s="21">
        <f t="shared" si="20"/>
        <v>-0.93371161199124253</v>
      </c>
      <c r="K156" s="22">
        <f t="shared" si="21"/>
        <v>-1.6587630559042228</v>
      </c>
    </row>
    <row r="157" spans="1:11" x14ac:dyDescent="0.25">
      <c r="A157" s="25">
        <f t="shared" si="22"/>
        <v>130</v>
      </c>
      <c r="B157" s="21">
        <f t="shared" ref="B157:B219" si="25">MOD(A157,16)</f>
        <v>2</v>
      </c>
      <c r="C157" s="21">
        <f t="shared" ref="C157:C219" si="26">IF(B157=9,1,0)</f>
        <v>0</v>
      </c>
      <c r="D157" s="21">
        <f t="shared" si="23"/>
        <v>9</v>
      </c>
      <c r="E157" s="21">
        <f t="shared" si="24"/>
        <v>241.875</v>
      </c>
      <c r="F157" s="21">
        <f t="shared" ref="F157:F219" si="27">$B$18*COS(E157*PI()/180)</f>
        <v>-0.86581438652831033</v>
      </c>
      <c r="G157" s="21">
        <f t="shared" ref="G157:G219" si="28">$B$18*SIN(F157*PI()/180)</f>
        <v>-2.775388999934383E-2</v>
      </c>
      <c r="H157" s="21">
        <f t="shared" si="18"/>
        <v>-0.88155903753829867</v>
      </c>
      <c r="I157" s="21">
        <f t="shared" si="19"/>
        <v>-1.6492809564578585</v>
      </c>
      <c r="J157" s="21">
        <f t="shared" si="20"/>
        <v>-0.89730368854828702</v>
      </c>
      <c r="K157" s="22">
        <f t="shared" si="21"/>
        <v>-1.6787371266870939</v>
      </c>
    </row>
    <row r="158" spans="1:11" x14ac:dyDescent="0.25">
      <c r="A158" s="25">
        <f t="shared" si="22"/>
        <v>131</v>
      </c>
      <c r="B158" s="21">
        <f t="shared" si="25"/>
        <v>3</v>
      </c>
      <c r="C158" s="21">
        <f t="shared" si="26"/>
        <v>0</v>
      </c>
      <c r="D158" s="21">
        <f t="shared" si="23"/>
        <v>9</v>
      </c>
      <c r="E158" s="21">
        <f t="shared" si="24"/>
        <v>243.125</v>
      </c>
      <c r="F158" s="21">
        <f t="shared" si="27"/>
        <v>-0.8302720546627822</v>
      </c>
      <c r="G158" s="21">
        <f t="shared" si="28"/>
        <v>-2.6614653393488397E-2</v>
      </c>
      <c r="H158" s="21">
        <f t="shared" ref="H158:H219" si="29">$B$19*COS(RADIANS(E158))</f>
        <v>-0.84537037590508324</v>
      </c>
      <c r="I158" s="21">
        <f t="shared" ref="I158:I219" si="30">$B$19*SIN(RADIANS(E158))</f>
        <v>-1.6681195813076766</v>
      </c>
      <c r="J158" s="21">
        <f t="shared" ref="J158:J219" si="31">$B$20*COS(RADIANS(E158))</f>
        <v>-0.86046869714738572</v>
      </c>
      <c r="K158" s="22">
        <f t="shared" ref="K158:K219" si="32">$B$20*SIN(RADIANS(E158))</f>
        <v>-1.6979122095177597</v>
      </c>
    </row>
    <row r="159" spans="1:11" x14ac:dyDescent="0.25">
      <c r="A159" s="25">
        <f t="shared" si="22"/>
        <v>132</v>
      </c>
      <c r="B159" s="21">
        <f t="shared" si="25"/>
        <v>4</v>
      </c>
      <c r="C159" s="21">
        <f t="shared" si="26"/>
        <v>0</v>
      </c>
      <c r="D159" s="21">
        <f t="shared" si="23"/>
        <v>9</v>
      </c>
      <c r="E159" s="21">
        <f t="shared" si="24"/>
        <v>244.375</v>
      </c>
      <c r="F159" s="21">
        <f t="shared" si="27"/>
        <v>-0.79433455826661681</v>
      </c>
      <c r="G159" s="21">
        <f t="shared" si="28"/>
        <v>-2.5462740187099941E-2</v>
      </c>
      <c r="H159" s="21">
        <f t="shared" si="29"/>
        <v>-0.80877936375804438</v>
      </c>
      <c r="I159" s="21">
        <f t="shared" si="30"/>
        <v>-1.6861642715818448</v>
      </c>
      <c r="J159" s="21">
        <f t="shared" si="31"/>
        <v>-0.82322416924947206</v>
      </c>
      <c r="K159" s="22">
        <f t="shared" si="32"/>
        <v>-1.7162791780953113</v>
      </c>
    </row>
    <row r="160" spans="1:11" x14ac:dyDescent="0.25">
      <c r="A160" s="25">
        <f t="shared" si="22"/>
        <v>133</v>
      </c>
      <c r="B160" s="21">
        <f t="shared" si="25"/>
        <v>5</v>
      </c>
      <c r="C160" s="21">
        <f t="shared" si="26"/>
        <v>0</v>
      </c>
      <c r="D160" s="21">
        <f t="shared" si="23"/>
        <v>9</v>
      </c>
      <c r="E160" s="21">
        <f t="shared" si="24"/>
        <v>245.625</v>
      </c>
      <c r="F160" s="21">
        <f t="shared" si="27"/>
        <v>-0.75801900164173164</v>
      </c>
      <c r="G160" s="21">
        <f t="shared" si="28"/>
        <v>-2.4298698750942066E-2</v>
      </c>
      <c r="H160" s="21">
        <f t="shared" si="29"/>
        <v>-0.77180341643719852</v>
      </c>
      <c r="I160" s="21">
        <f t="shared" si="30"/>
        <v>-1.7034064389850911</v>
      </c>
      <c r="J160" s="21">
        <f t="shared" si="31"/>
        <v>-0.78558783123266529</v>
      </c>
      <c r="K160" s="22">
        <f t="shared" si="32"/>
        <v>-1.7338292907374584</v>
      </c>
    </row>
    <row r="161" spans="1:11" x14ac:dyDescent="0.25">
      <c r="A161" s="25">
        <f t="shared" si="22"/>
        <v>134</v>
      </c>
      <c r="B161" s="21">
        <f t="shared" si="25"/>
        <v>6</v>
      </c>
      <c r="C161" s="21">
        <f t="shared" si="26"/>
        <v>0</v>
      </c>
      <c r="D161" s="21">
        <f t="shared" si="23"/>
        <v>9</v>
      </c>
      <c r="E161" s="21">
        <f t="shared" si="24"/>
        <v>246.875</v>
      </c>
      <c r="F161" s="21">
        <f t="shared" si="27"/>
        <v>-0.72134266902623634</v>
      </c>
      <c r="G161" s="21">
        <f t="shared" si="28"/>
        <v>-2.3123083268175606E-2</v>
      </c>
      <c r="H161" s="21">
        <f t="shared" si="29"/>
        <v>-0.73446013249086262</v>
      </c>
      <c r="I161" s="21">
        <f t="shared" si="30"/>
        <v>-1.7198378771795626</v>
      </c>
      <c r="J161" s="21">
        <f t="shared" si="31"/>
        <v>-0.74757759595548745</v>
      </c>
      <c r="K161" s="22">
        <f t="shared" si="32"/>
        <v>-1.750554194541093</v>
      </c>
    </row>
    <row r="162" spans="1:11" x14ac:dyDescent="0.25">
      <c r="A162" s="25">
        <f t="shared" si="22"/>
        <v>135</v>
      </c>
      <c r="B162" s="21">
        <f t="shared" si="25"/>
        <v>7</v>
      </c>
      <c r="C162" s="21">
        <f t="shared" si="26"/>
        <v>0</v>
      </c>
      <c r="D162" s="21">
        <f t="shared" si="23"/>
        <v>9</v>
      </c>
      <c r="E162" s="21">
        <f t="shared" si="24"/>
        <v>248.125</v>
      </c>
      <c r="F162" s="21">
        <f t="shared" si="27"/>
        <v>-0.68432301636807391</v>
      </c>
      <c r="G162" s="21">
        <f t="shared" si="28"/>
        <v>-2.1936453469901994E-2</v>
      </c>
      <c r="H162" s="21">
        <f t="shared" si="29"/>
        <v>-0.6967672852996869</v>
      </c>
      <c r="I162" s="21">
        <f t="shared" si="30"/>
        <v>-1.7354507656906044</v>
      </c>
      <c r="J162" s="21">
        <f t="shared" si="31"/>
        <v>-0.7092115542313</v>
      </c>
      <c r="K162" s="22">
        <f t="shared" si="32"/>
        <v>-1.7664459293578234</v>
      </c>
    </row>
    <row r="163" spans="1:11" x14ac:dyDescent="0.25">
      <c r="A163" s="25">
        <f t="shared" si="22"/>
        <v>136</v>
      </c>
      <c r="B163" s="21">
        <f t="shared" si="25"/>
        <v>8</v>
      </c>
      <c r="C163" s="21">
        <f t="shared" si="26"/>
        <v>0</v>
      </c>
      <c r="D163" s="21">
        <f t="shared" si="23"/>
        <v>9</v>
      </c>
      <c r="E163" s="21">
        <f t="shared" si="24"/>
        <v>249.375</v>
      </c>
      <c r="F163" s="21">
        <f t="shared" si="27"/>
        <v>-0.64697766301693038</v>
      </c>
      <c r="G163" s="21">
        <f t="shared" si="28"/>
        <v>-2.073937436789737E-2</v>
      </c>
      <c r="H163" s="21">
        <f t="shared" si="29"/>
        <v>-0.65874281461749962</v>
      </c>
      <c r="I163" s="21">
        <f t="shared" si="30"/>
        <v>-1.7502376736288745</v>
      </c>
      <c r="J163" s="21">
        <f t="shared" si="31"/>
        <v>-0.67050796621806885</v>
      </c>
      <c r="K163" s="22">
        <f t="shared" si="32"/>
        <v>-1.7814969315825693</v>
      </c>
    </row>
    <row r="164" spans="1:11" x14ac:dyDescent="0.25">
      <c r="A164" s="25">
        <f t="shared" ref="A164:A219" si="33">A163+1</f>
        <v>137</v>
      </c>
      <c r="B164" s="21">
        <f t="shared" si="25"/>
        <v>9</v>
      </c>
      <c r="C164" s="21">
        <f t="shared" si="26"/>
        <v>1</v>
      </c>
      <c r="D164" s="21">
        <f t="shared" si="23"/>
        <v>9</v>
      </c>
      <c r="E164" s="21">
        <f t="shared" si="24"/>
        <v>260.625</v>
      </c>
      <c r="F164" s="21">
        <f t="shared" si="27"/>
        <v>-0.29919011598384154</v>
      </c>
      <c r="G164" s="21">
        <f t="shared" si="28"/>
        <v>-9.5909331076002007E-3</v>
      </c>
      <c r="H164" s="21">
        <f t="shared" si="29"/>
        <v>-0.3046308247952208</v>
      </c>
      <c r="I164" s="21">
        <f t="shared" si="30"/>
        <v>-1.8451216953319323</v>
      </c>
      <c r="J164" s="21">
        <f t="shared" si="31"/>
        <v>-0.31007153360660011</v>
      </c>
      <c r="K164" s="22">
        <f t="shared" si="32"/>
        <v>-1.8780755826235673</v>
      </c>
    </row>
    <row r="165" spans="1:11" x14ac:dyDescent="0.25">
      <c r="A165" s="25">
        <f t="shared" si="33"/>
        <v>138</v>
      </c>
      <c r="B165" s="21">
        <f t="shared" si="25"/>
        <v>10</v>
      </c>
      <c r="C165" s="21">
        <f t="shared" si="26"/>
        <v>0</v>
      </c>
      <c r="D165" s="21">
        <f t="shared" si="23"/>
        <v>9</v>
      </c>
      <c r="E165" s="21">
        <f t="shared" si="24"/>
        <v>261.875</v>
      </c>
      <c r="F165" s="21">
        <f t="shared" si="27"/>
        <v>-0.25958668444254607</v>
      </c>
      <c r="G165" s="21">
        <f t="shared" si="28"/>
        <v>-8.3214023133596823E-3</v>
      </c>
      <c r="H165" s="21">
        <f t="shared" si="29"/>
        <v>-0.26430721324985318</v>
      </c>
      <c r="I165" s="21">
        <f t="shared" si="30"/>
        <v>-1.8513280927550626</v>
      </c>
      <c r="J165" s="21">
        <f t="shared" si="31"/>
        <v>-0.26902774205716035</v>
      </c>
      <c r="K165" s="22">
        <f t="shared" si="32"/>
        <v>-1.8843928263511371</v>
      </c>
    </row>
    <row r="166" spans="1:11" x14ac:dyDescent="0.25">
      <c r="A166" s="25">
        <f t="shared" si="33"/>
        <v>139</v>
      </c>
      <c r="B166" s="21">
        <f t="shared" si="25"/>
        <v>11</v>
      </c>
      <c r="C166" s="21">
        <f t="shared" si="26"/>
        <v>0</v>
      </c>
      <c r="D166" s="21">
        <f t="shared" si="23"/>
        <v>9</v>
      </c>
      <c r="E166" s="21">
        <f t="shared" si="24"/>
        <v>263.125</v>
      </c>
      <c r="F166" s="21">
        <f t="shared" si="27"/>
        <v>-0.21985970369862515</v>
      </c>
      <c r="G166" s="21">
        <f t="shared" si="28"/>
        <v>-7.0479070221995573E-3</v>
      </c>
      <c r="H166" s="21">
        <f t="shared" si="29"/>
        <v>-0.22385780578581091</v>
      </c>
      <c r="I166" s="21">
        <f t="shared" si="30"/>
        <v>-1.856653358273634</v>
      </c>
      <c r="J166" s="21">
        <f t="shared" si="31"/>
        <v>-0.22785590787299667</v>
      </c>
      <c r="K166" s="22">
        <f t="shared" si="32"/>
        <v>-1.8898132011517366</v>
      </c>
    </row>
    <row r="167" spans="1:11" x14ac:dyDescent="0.25">
      <c r="A167" s="25">
        <f t="shared" si="33"/>
        <v>140</v>
      </c>
      <c r="B167" s="21">
        <f t="shared" si="25"/>
        <v>12</v>
      </c>
      <c r="C167" s="21">
        <f t="shared" si="26"/>
        <v>0</v>
      </c>
      <c r="D167" s="21">
        <f t="shared" si="23"/>
        <v>9</v>
      </c>
      <c r="E167" s="21">
        <f t="shared" si="24"/>
        <v>264.375</v>
      </c>
      <c r="F167" s="21">
        <f t="shared" si="27"/>
        <v>-0.18002808164330367</v>
      </c>
      <c r="G167" s="21">
        <f t="shared" si="28"/>
        <v>-5.7710539290138953E-3</v>
      </c>
      <c r="H167" s="21">
        <f t="shared" si="29"/>
        <v>-0.183301854130311</v>
      </c>
      <c r="I167" s="21">
        <f t="shared" si="30"/>
        <v>-1.8610949573496756</v>
      </c>
      <c r="J167" s="21">
        <f t="shared" si="31"/>
        <v>-0.18657562661731833</v>
      </c>
      <c r="K167" s="22">
        <f t="shared" si="32"/>
        <v>-1.894334127220527</v>
      </c>
    </row>
    <row r="168" spans="1:11" x14ac:dyDescent="0.25">
      <c r="A168" s="25">
        <f t="shared" si="33"/>
        <v>141</v>
      </c>
      <c r="B168" s="21">
        <f t="shared" si="25"/>
        <v>13</v>
      </c>
      <c r="C168" s="21">
        <f t="shared" si="26"/>
        <v>0</v>
      </c>
      <c r="D168" s="21">
        <f t="shared" si="23"/>
        <v>9</v>
      </c>
      <c r="E168" s="21">
        <f t="shared" si="24"/>
        <v>265.625</v>
      </c>
      <c r="F168" s="21">
        <f t="shared" si="27"/>
        <v>-0.14011077597140978</v>
      </c>
      <c r="G168" s="21">
        <f t="shared" si="28"/>
        <v>-4.4914513413041278E-3</v>
      </c>
      <c r="H168" s="21">
        <f t="shared" si="29"/>
        <v>-0.14265866071984179</v>
      </c>
      <c r="I168" s="21">
        <f t="shared" si="30"/>
        <v>-1.8646507760225832</v>
      </c>
      <c r="J168" s="21">
        <f t="shared" si="31"/>
        <v>-0.14520654546827383</v>
      </c>
      <c r="K168" s="22">
        <f t="shared" si="32"/>
        <v>-1.8979534528415525</v>
      </c>
    </row>
    <row r="169" spans="1:11" x14ac:dyDescent="0.25">
      <c r="A169" s="25">
        <f t="shared" si="33"/>
        <v>142</v>
      </c>
      <c r="B169" s="21">
        <f t="shared" si="25"/>
        <v>14</v>
      </c>
      <c r="C169" s="21">
        <f t="shared" si="26"/>
        <v>0</v>
      </c>
      <c r="D169" s="21">
        <f t="shared" si="23"/>
        <v>9</v>
      </c>
      <c r="E169" s="21">
        <f t="shared" si="24"/>
        <v>266.875</v>
      </c>
      <c r="F169" s="21">
        <f t="shared" si="27"/>
        <v>-0.10012678515852765</v>
      </c>
      <c r="G169" s="21">
        <f t="shared" si="28"/>
        <v>-3.2097088871109064E-3</v>
      </c>
      <c r="H169" s="21">
        <f t="shared" si="29"/>
        <v>-0.10194756951323543</v>
      </c>
      <c r="I169" s="21">
        <f t="shared" si="30"/>
        <v>-1.867319121915251</v>
      </c>
      <c r="J169" s="21">
        <f t="shared" si="31"/>
        <v>-0.10376835386794485</v>
      </c>
      <c r="K169" s="22">
        <f t="shared" si="32"/>
        <v>-1.9006694554118393</v>
      </c>
    </row>
    <row r="170" spans="1:11" x14ac:dyDescent="0.25">
      <c r="A170" s="25">
        <f t="shared" si="33"/>
        <v>143</v>
      </c>
      <c r="B170" s="21">
        <f t="shared" si="25"/>
        <v>15</v>
      </c>
      <c r="C170" s="21">
        <f t="shared" si="26"/>
        <v>0</v>
      </c>
      <c r="D170" s="21">
        <f t="shared" si="23"/>
        <v>9</v>
      </c>
      <c r="E170" s="21">
        <f t="shared" si="24"/>
        <v>268.125</v>
      </c>
      <c r="F170" s="21">
        <f t="shared" si="27"/>
        <v>-6.0095139418756917E-2</v>
      </c>
      <c r="G170" s="21">
        <f t="shared" si="28"/>
        <v>-1.9264372222668683E-3</v>
      </c>
      <c r="H170" s="21">
        <f t="shared" si="29"/>
        <v>-6.1187956785004258E-2</v>
      </c>
      <c r="I170" s="21">
        <f t="shared" si="30"/>
        <v>-1.8690987250395517</v>
      </c>
      <c r="J170" s="21">
        <f t="shared" si="31"/>
        <v>-6.2280774151251599E-2</v>
      </c>
      <c r="K170" s="22">
        <f t="shared" si="32"/>
        <v>-1.9024808422612622</v>
      </c>
    </row>
    <row r="171" spans="1:11" x14ac:dyDescent="0.25">
      <c r="A171" s="25">
        <f t="shared" si="33"/>
        <v>144</v>
      </c>
      <c r="B171" s="21">
        <f t="shared" si="25"/>
        <v>0</v>
      </c>
      <c r="C171" s="21">
        <f t="shared" si="26"/>
        <v>0</v>
      </c>
      <c r="D171" s="21">
        <f t="shared" si="23"/>
        <v>9</v>
      </c>
      <c r="E171" s="21">
        <f t="shared" si="24"/>
        <v>269.375</v>
      </c>
      <c r="F171" s="21">
        <f t="shared" si="27"/>
        <v>-2.0034891647364671E-2</v>
      </c>
      <c r="G171" s="21">
        <f t="shared" si="28"/>
        <v>-6.422477371202137E-4</v>
      </c>
      <c r="H171" s="21">
        <f t="shared" si="29"/>
        <v>-2.039922190327036E-2</v>
      </c>
      <c r="I171" s="21">
        <f t="shared" si="30"/>
        <v>-1.8699887384007801</v>
      </c>
      <c r="J171" s="21">
        <f t="shared" si="31"/>
        <v>-2.0763552159176052E-2</v>
      </c>
      <c r="K171" s="22">
        <f t="shared" si="32"/>
        <v>-1.9033867512677853</v>
      </c>
    </row>
    <row r="172" spans="1:11" x14ac:dyDescent="0.25">
      <c r="A172" s="25">
        <f t="shared" si="33"/>
        <v>145</v>
      </c>
      <c r="B172" s="21">
        <f t="shared" si="25"/>
        <v>1</v>
      </c>
      <c r="C172" s="21">
        <f t="shared" si="26"/>
        <v>0</v>
      </c>
      <c r="D172" s="21">
        <f t="shared" si="23"/>
        <v>10</v>
      </c>
      <c r="E172" s="21">
        <f t="shared" si="24"/>
        <v>270.625</v>
      </c>
      <c r="F172" s="21">
        <f t="shared" si="27"/>
        <v>2.0034891647363998E-2</v>
      </c>
      <c r="G172" s="21">
        <f t="shared" si="28"/>
        <v>6.4224773712019201E-4</v>
      </c>
      <c r="H172" s="21">
        <f t="shared" si="29"/>
        <v>2.0399221903269676E-2</v>
      </c>
      <c r="I172" s="21">
        <f t="shared" si="30"/>
        <v>-1.8699887384007801</v>
      </c>
      <c r="J172" s="21">
        <f t="shared" si="31"/>
        <v>2.0763552159175355E-2</v>
      </c>
      <c r="K172" s="22">
        <f t="shared" si="32"/>
        <v>-1.9033867512677853</v>
      </c>
    </row>
    <row r="173" spans="1:11" x14ac:dyDescent="0.25">
      <c r="A173" s="25">
        <f t="shared" si="33"/>
        <v>146</v>
      </c>
      <c r="B173" s="21">
        <f t="shared" si="25"/>
        <v>2</v>
      </c>
      <c r="C173" s="21">
        <f t="shared" si="26"/>
        <v>0</v>
      </c>
      <c r="D173" s="21">
        <f t="shared" ref="D173:D219" si="34">ROUNDUP(A173/16,0)</f>
        <v>10</v>
      </c>
      <c r="E173" s="21">
        <f t="shared" ref="E173:E219" si="35">E172+IF(C173,10+$B$23,$B$23)</f>
        <v>271.875</v>
      </c>
      <c r="F173" s="21">
        <f t="shared" si="27"/>
        <v>6.0095139418756244E-2</v>
      </c>
      <c r="G173" s="21">
        <f t="shared" si="28"/>
        <v>1.9264372222668467E-3</v>
      </c>
      <c r="H173" s="21">
        <f t="shared" si="29"/>
        <v>6.1187956785003571E-2</v>
      </c>
      <c r="I173" s="21">
        <f t="shared" si="30"/>
        <v>-1.8690987250395517</v>
      </c>
      <c r="J173" s="21">
        <f t="shared" si="31"/>
        <v>6.2280774151250898E-2</v>
      </c>
      <c r="K173" s="22">
        <f t="shared" si="32"/>
        <v>-1.9024808422612622</v>
      </c>
    </row>
    <row r="174" spans="1:11" x14ac:dyDescent="0.25">
      <c r="A174" s="25">
        <f t="shared" si="33"/>
        <v>147</v>
      </c>
      <c r="B174" s="21">
        <f t="shared" si="25"/>
        <v>3</v>
      </c>
      <c r="C174" s="21">
        <f t="shared" si="26"/>
        <v>0</v>
      </c>
      <c r="D174" s="21">
        <f t="shared" si="34"/>
        <v>10</v>
      </c>
      <c r="E174" s="21">
        <f t="shared" si="35"/>
        <v>273.125</v>
      </c>
      <c r="F174" s="21">
        <f t="shared" si="27"/>
        <v>0.10012678515852536</v>
      </c>
      <c r="G174" s="21">
        <f t="shared" si="28"/>
        <v>3.2097088871108331E-3</v>
      </c>
      <c r="H174" s="21">
        <f t="shared" si="29"/>
        <v>0.10194756951323476</v>
      </c>
      <c r="I174" s="21">
        <f t="shared" si="30"/>
        <v>-1.867319121915251</v>
      </c>
      <c r="J174" s="21">
        <f t="shared" si="31"/>
        <v>0.10376835386794415</v>
      </c>
      <c r="K174" s="22">
        <f t="shared" si="32"/>
        <v>-1.9006694554118393</v>
      </c>
    </row>
    <row r="175" spans="1:11" x14ac:dyDescent="0.25">
      <c r="A175" s="25">
        <f t="shared" si="33"/>
        <v>148</v>
      </c>
      <c r="B175" s="21">
        <f t="shared" si="25"/>
        <v>4</v>
      </c>
      <c r="C175" s="21">
        <f t="shared" si="26"/>
        <v>0</v>
      </c>
      <c r="D175" s="21">
        <f t="shared" si="34"/>
        <v>10</v>
      </c>
      <c r="E175" s="21">
        <f t="shared" si="35"/>
        <v>274.375</v>
      </c>
      <c r="F175" s="21">
        <f t="shared" si="27"/>
        <v>0.14011077597140911</v>
      </c>
      <c r="G175" s="21">
        <f t="shared" si="28"/>
        <v>4.491451341304107E-3</v>
      </c>
      <c r="H175" s="21">
        <f t="shared" si="29"/>
        <v>0.14265866071984112</v>
      </c>
      <c r="I175" s="21">
        <f t="shared" si="30"/>
        <v>-1.8646507760225832</v>
      </c>
      <c r="J175" s="21">
        <f t="shared" si="31"/>
        <v>0.14520654546827313</v>
      </c>
      <c r="K175" s="22">
        <f t="shared" si="32"/>
        <v>-1.8979534528415525</v>
      </c>
    </row>
    <row r="176" spans="1:11" x14ac:dyDescent="0.25">
      <c r="A176" s="25">
        <f t="shared" si="33"/>
        <v>149</v>
      </c>
      <c r="B176" s="21">
        <f t="shared" si="25"/>
        <v>5</v>
      </c>
      <c r="C176" s="21">
        <f t="shared" si="26"/>
        <v>0</v>
      </c>
      <c r="D176" s="21">
        <f t="shared" si="34"/>
        <v>10</v>
      </c>
      <c r="E176" s="21">
        <f t="shared" si="35"/>
        <v>275.625</v>
      </c>
      <c r="F176" s="21">
        <f t="shared" si="27"/>
        <v>0.18002808164330303</v>
      </c>
      <c r="G176" s="21">
        <f t="shared" si="28"/>
        <v>5.7710539290138753E-3</v>
      </c>
      <c r="H176" s="21">
        <f t="shared" si="29"/>
        <v>0.18330185413031033</v>
      </c>
      <c r="I176" s="21">
        <f t="shared" si="30"/>
        <v>-1.8610949573496756</v>
      </c>
      <c r="J176" s="21">
        <f t="shared" si="31"/>
        <v>0.18657562661731766</v>
      </c>
      <c r="K176" s="22">
        <f t="shared" si="32"/>
        <v>-1.894334127220527</v>
      </c>
    </row>
    <row r="177" spans="1:11" x14ac:dyDescent="0.25">
      <c r="A177" s="25">
        <f t="shared" si="33"/>
        <v>150</v>
      </c>
      <c r="B177" s="21">
        <f t="shared" si="25"/>
        <v>6</v>
      </c>
      <c r="C177" s="21">
        <f t="shared" si="26"/>
        <v>0</v>
      </c>
      <c r="D177" s="21">
        <f t="shared" si="34"/>
        <v>10</v>
      </c>
      <c r="E177" s="21">
        <f t="shared" si="35"/>
        <v>276.875</v>
      </c>
      <c r="F177" s="21">
        <f t="shared" si="27"/>
        <v>0.21985970369862448</v>
      </c>
      <c r="G177" s="21">
        <f t="shared" si="28"/>
        <v>7.0479070221995373E-3</v>
      </c>
      <c r="H177" s="21">
        <f t="shared" si="29"/>
        <v>0.22385780578581024</v>
      </c>
      <c r="I177" s="21">
        <f t="shared" si="30"/>
        <v>-1.856653358273634</v>
      </c>
      <c r="J177" s="21">
        <f t="shared" si="31"/>
        <v>0.22785590787299601</v>
      </c>
      <c r="K177" s="22">
        <f t="shared" si="32"/>
        <v>-1.8898132011517366</v>
      </c>
    </row>
    <row r="178" spans="1:11" x14ac:dyDescent="0.25">
      <c r="A178" s="25">
        <f t="shared" si="33"/>
        <v>151</v>
      </c>
      <c r="B178" s="21">
        <f t="shared" si="25"/>
        <v>7</v>
      </c>
      <c r="C178" s="21">
        <f t="shared" si="26"/>
        <v>0</v>
      </c>
      <c r="D178" s="21">
        <f t="shared" si="34"/>
        <v>10</v>
      </c>
      <c r="E178" s="21">
        <f t="shared" si="35"/>
        <v>278.125</v>
      </c>
      <c r="F178" s="21">
        <f t="shared" si="27"/>
        <v>0.25958668444254701</v>
      </c>
      <c r="G178" s="21">
        <f t="shared" si="28"/>
        <v>8.3214023133597135E-3</v>
      </c>
      <c r="H178" s="21">
        <f t="shared" si="29"/>
        <v>0.26430721324985418</v>
      </c>
      <c r="I178" s="21">
        <f t="shared" si="30"/>
        <v>-1.8513280927550624</v>
      </c>
      <c r="J178" s="21">
        <f t="shared" si="31"/>
        <v>0.26902774205716135</v>
      </c>
      <c r="K178" s="22">
        <f t="shared" si="32"/>
        <v>-1.8843928263511369</v>
      </c>
    </row>
    <row r="179" spans="1:11" x14ac:dyDescent="0.25">
      <c r="A179" s="25">
        <f t="shared" si="33"/>
        <v>152</v>
      </c>
      <c r="B179" s="21">
        <f t="shared" si="25"/>
        <v>8</v>
      </c>
      <c r="C179" s="21">
        <f t="shared" si="26"/>
        <v>0</v>
      </c>
      <c r="D179" s="21">
        <f t="shared" si="34"/>
        <v>10</v>
      </c>
      <c r="E179" s="21">
        <f t="shared" si="35"/>
        <v>279.375</v>
      </c>
      <c r="F179" s="21">
        <f t="shared" si="27"/>
        <v>0.29919011598384088</v>
      </c>
      <c r="G179" s="21">
        <f t="shared" si="28"/>
        <v>9.5909331076001782E-3</v>
      </c>
      <c r="H179" s="21">
        <f t="shared" si="29"/>
        <v>0.30463082479522013</v>
      </c>
      <c r="I179" s="21">
        <f t="shared" si="30"/>
        <v>-1.8451216953319323</v>
      </c>
      <c r="J179" s="21">
        <f t="shared" si="31"/>
        <v>0.31007153360659945</v>
      </c>
      <c r="K179" s="22">
        <f t="shared" si="32"/>
        <v>-1.8780755826235673</v>
      </c>
    </row>
    <row r="180" spans="1:11" x14ac:dyDescent="0.25">
      <c r="A180" s="25">
        <f t="shared" si="33"/>
        <v>153</v>
      </c>
      <c r="B180" s="21">
        <f t="shared" si="25"/>
        <v>9</v>
      </c>
      <c r="C180" s="21">
        <f t="shared" si="26"/>
        <v>1</v>
      </c>
      <c r="D180" s="21">
        <f t="shared" si="34"/>
        <v>10</v>
      </c>
      <c r="E180" s="21">
        <f t="shared" si="35"/>
        <v>290.625</v>
      </c>
      <c r="F180" s="21">
        <f t="shared" si="27"/>
        <v>0.64697766301692816</v>
      </c>
      <c r="G180" s="21">
        <f t="shared" si="28"/>
        <v>2.0739374367897297E-2</v>
      </c>
      <c r="H180" s="21">
        <f t="shared" si="29"/>
        <v>0.65874281461749884</v>
      </c>
      <c r="I180" s="21">
        <f t="shared" si="30"/>
        <v>-1.7502376736288747</v>
      </c>
      <c r="J180" s="21">
        <f t="shared" si="31"/>
        <v>0.67050796621806807</v>
      </c>
      <c r="K180" s="22">
        <f t="shared" si="32"/>
        <v>-1.7814969315825695</v>
      </c>
    </row>
    <row r="181" spans="1:11" x14ac:dyDescent="0.25">
      <c r="A181" s="25">
        <f t="shared" si="33"/>
        <v>154</v>
      </c>
      <c r="B181" s="21">
        <f t="shared" si="25"/>
        <v>10</v>
      </c>
      <c r="C181" s="21">
        <f t="shared" si="26"/>
        <v>0</v>
      </c>
      <c r="D181" s="21">
        <f t="shared" si="34"/>
        <v>10</v>
      </c>
      <c r="E181" s="21">
        <f t="shared" si="35"/>
        <v>291.875</v>
      </c>
      <c r="F181" s="21">
        <f t="shared" si="27"/>
        <v>0.68432301636807324</v>
      </c>
      <c r="G181" s="21">
        <f t="shared" si="28"/>
        <v>2.193645346990197E-2</v>
      </c>
      <c r="H181" s="21">
        <f t="shared" si="29"/>
        <v>0.69676728529968635</v>
      </c>
      <c r="I181" s="21">
        <f t="shared" si="30"/>
        <v>-1.7354507656906046</v>
      </c>
      <c r="J181" s="21">
        <f t="shared" si="31"/>
        <v>0.70921155423129945</v>
      </c>
      <c r="K181" s="22">
        <f t="shared" si="32"/>
        <v>-1.7664459293578236</v>
      </c>
    </row>
    <row r="182" spans="1:11" x14ac:dyDescent="0.25">
      <c r="A182" s="25">
        <f t="shared" si="33"/>
        <v>155</v>
      </c>
      <c r="B182" s="21">
        <f t="shared" si="25"/>
        <v>11</v>
      </c>
      <c r="C182" s="21">
        <f t="shared" si="26"/>
        <v>0</v>
      </c>
      <c r="D182" s="21">
        <f t="shared" si="34"/>
        <v>10</v>
      </c>
      <c r="E182" s="21">
        <f t="shared" si="35"/>
        <v>293.125</v>
      </c>
      <c r="F182" s="21">
        <f t="shared" si="27"/>
        <v>0.72134266902623723</v>
      </c>
      <c r="G182" s="21">
        <f t="shared" si="28"/>
        <v>2.312308326817563E-2</v>
      </c>
      <c r="H182" s="21">
        <f t="shared" si="29"/>
        <v>0.73446013249086206</v>
      </c>
      <c r="I182" s="21">
        <f t="shared" si="30"/>
        <v>-1.719837877179563</v>
      </c>
      <c r="J182" s="21">
        <f t="shared" si="31"/>
        <v>0.74757759595548678</v>
      </c>
      <c r="K182" s="22">
        <f t="shared" si="32"/>
        <v>-1.7505541945410932</v>
      </c>
    </row>
    <row r="183" spans="1:11" x14ac:dyDescent="0.25">
      <c r="A183" s="25">
        <f t="shared" si="33"/>
        <v>156</v>
      </c>
      <c r="B183" s="21">
        <f t="shared" si="25"/>
        <v>12</v>
      </c>
      <c r="C183" s="21">
        <f t="shared" si="26"/>
        <v>0</v>
      </c>
      <c r="D183" s="21">
        <f t="shared" si="34"/>
        <v>10</v>
      </c>
      <c r="E183" s="21">
        <f t="shared" si="35"/>
        <v>294.375</v>
      </c>
      <c r="F183" s="21">
        <f t="shared" si="27"/>
        <v>0.75801900164173108</v>
      </c>
      <c r="G183" s="21">
        <f t="shared" si="28"/>
        <v>2.4298698750942045E-2</v>
      </c>
      <c r="H183" s="21">
        <f t="shared" si="29"/>
        <v>0.77180341643719785</v>
      </c>
      <c r="I183" s="21">
        <f t="shared" si="30"/>
        <v>-1.7034064389850914</v>
      </c>
      <c r="J183" s="21">
        <f t="shared" si="31"/>
        <v>0.78558783123266474</v>
      </c>
      <c r="K183" s="22">
        <f t="shared" si="32"/>
        <v>-1.7338292907374586</v>
      </c>
    </row>
    <row r="184" spans="1:11" x14ac:dyDescent="0.25">
      <c r="A184" s="25">
        <f t="shared" si="33"/>
        <v>157</v>
      </c>
      <c r="B184" s="21">
        <f t="shared" si="25"/>
        <v>13</v>
      </c>
      <c r="C184" s="21">
        <f t="shared" si="26"/>
        <v>0</v>
      </c>
      <c r="D184" s="21">
        <f t="shared" si="34"/>
        <v>10</v>
      </c>
      <c r="E184" s="21">
        <f t="shared" si="35"/>
        <v>295.625</v>
      </c>
      <c r="F184" s="21">
        <f t="shared" si="27"/>
        <v>0.79433455826661625</v>
      </c>
      <c r="G184" s="21">
        <f t="shared" si="28"/>
        <v>2.5462740187099927E-2</v>
      </c>
      <c r="H184" s="21">
        <f t="shared" si="29"/>
        <v>0.80877936375804382</v>
      </c>
      <c r="I184" s="21">
        <f t="shared" si="30"/>
        <v>-1.686164271581845</v>
      </c>
      <c r="J184" s="21">
        <f t="shared" si="31"/>
        <v>0.82322416924947139</v>
      </c>
      <c r="K184" s="22">
        <f t="shared" si="32"/>
        <v>-1.7162791780953115</v>
      </c>
    </row>
    <row r="185" spans="1:11" x14ac:dyDescent="0.25">
      <c r="A185" s="25">
        <f t="shared" si="33"/>
        <v>158</v>
      </c>
      <c r="B185" s="21">
        <f t="shared" si="25"/>
        <v>14</v>
      </c>
      <c r="C185" s="21">
        <f t="shared" si="26"/>
        <v>0</v>
      </c>
      <c r="D185" s="21">
        <f t="shared" si="34"/>
        <v>10</v>
      </c>
      <c r="E185" s="21">
        <f t="shared" si="35"/>
        <v>296.875</v>
      </c>
      <c r="F185" s="21">
        <f t="shared" si="27"/>
        <v>0.8302720546627802</v>
      </c>
      <c r="G185" s="21">
        <f t="shared" si="28"/>
        <v>2.6614653393488331E-2</v>
      </c>
      <c r="H185" s="21">
        <f t="shared" si="29"/>
        <v>0.84537037590508268</v>
      </c>
      <c r="I185" s="21">
        <f t="shared" si="30"/>
        <v>-1.668119581307677</v>
      </c>
      <c r="J185" s="21">
        <f t="shared" si="31"/>
        <v>0.86046869714738516</v>
      </c>
      <c r="K185" s="22">
        <f t="shared" si="32"/>
        <v>-1.6979122095177601</v>
      </c>
    </row>
    <row r="186" spans="1:11" x14ac:dyDescent="0.25">
      <c r="A186" s="25">
        <f t="shared" si="33"/>
        <v>159</v>
      </c>
      <c r="B186" s="21">
        <f t="shared" si="25"/>
        <v>15</v>
      </c>
      <c r="C186" s="21">
        <f t="shared" si="26"/>
        <v>0</v>
      </c>
      <c r="D186" s="21">
        <f t="shared" si="34"/>
        <v>10</v>
      </c>
      <c r="E186" s="21">
        <f t="shared" si="35"/>
        <v>298.125</v>
      </c>
      <c r="F186" s="21">
        <f t="shared" si="27"/>
        <v>0.86581438652830978</v>
      </c>
      <c r="G186" s="21">
        <f t="shared" si="28"/>
        <v>2.7753889999343813E-2</v>
      </c>
      <c r="H186" s="21">
        <f t="shared" si="29"/>
        <v>0.88155903753829812</v>
      </c>
      <c r="I186" s="21">
        <f t="shared" si="30"/>
        <v>-1.6492809564578588</v>
      </c>
      <c r="J186" s="21">
        <f t="shared" si="31"/>
        <v>0.89730368854828646</v>
      </c>
      <c r="K186" s="22">
        <f t="shared" si="32"/>
        <v>-1.6787371266870941</v>
      </c>
    </row>
    <row r="187" spans="1:11" x14ac:dyDescent="0.25">
      <c r="A187" s="25">
        <f t="shared" si="33"/>
        <v>160</v>
      </c>
      <c r="B187" s="21">
        <f t="shared" si="25"/>
        <v>0</v>
      </c>
      <c r="C187" s="21">
        <f t="shared" si="26"/>
        <v>0</v>
      </c>
      <c r="D187" s="21">
        <f t="shared" si="34"/>
        <v>10</v>
      </c>
      <c r="E187" s="21">
        <f t="shared" si="35"/>
        <v>299.375</v>
      </c>
      <c r="F187" s="21">
        <f t="shared" si="27"/>
        <v>0.9009446376382001</v>
      </c>
      <c r="G187" s="21">
        <f t="shared" si="28"/>
        <v>2.8879907707819001E-2</v>
      </c>
      <c r="H187" s="21">
        <f t="shared" si="29"/>
        <v>0.91732812481472237</v>
      </c>
      <c r="I187" s="21">
        <f t="shared" si="30"/>
        <v>-1.6296573631975237</v>
      </c>
      <c r="J187" s="21">
        <f t="shared" si="31"/>
        <v>0.93371161199124331</v>
      </c>
      <c r="K187" s="22">
        <f t="shared" si="32"/>
        <v>-1.6587630559042226</v>
      </c>
    </row>
    <row r="188" spans="1:11" x14ac:dyDescent="0.25">
      <c r="A188" s="25">
        <f t="shared" si="33"/>
        <v>161</v>
      </c>
      <c r="B188" s="21">
        <f t="shared" si="25"/>
        <v>1</v>
      </c>
      <c r="C188" s="21">
        <f t="shared" si="26"/>
        <v>0</v>
      </c>
      <c r="D188" s="21">
        <f t="shared" si="34"/>
        <v>11</v>
      </c>
      <c r="E188" s="21">
        <f t="shared" si="35"/>
        <v>300.625</v>
      </c>
      <c r="F188" s="21">
        <f t="shared" si="27"/>
        <v>0.93564608789557391</v>
      </c>
      <c r="G188" s="21">
        <f t="shared" si="28"/>
        <v>2.9992170554437519E-2</v>
      </c>
      <c r="H188" s="21">
        <f t="shared" si="29"/>
        <v>0.95266061358605802</v>
      </c>
      <c r="I188" s="21">
        <f t="shared" si="30"/>
        <v>-1.6092581412942537</v>
      </c>
      <c r="J188" s="21">
        <f t="shared" si="31"/>
        <v>0.96967513927654225</v>
      </c>
      <c r="K188" s="22">
        <f t="shared" si="32"/>
        <v>-1.6379995037450468</v>
      </c>
    </row>
    <row r="189" spans="1:11" x14ac:dyDescent="0.25">
      <c r="A189" s="25">
        <f t="shared" si="33"/>
        <v>162</v>
      </c>
      <c r="B189" s="21">
        <f t="shared" si="25"/>
        <v>2</v>
      </c>
      <c r="C189" s="21">
        <f t="shared" si="26"/>
        <v>0</v>
      </c>
      <c r="D189" s="21">
        <f t="shared" si="34"/>
        <v>11</v>
      </c>
      <c r="E189" s="21">
        <f t="shared" si="35"/>
        <v>301.875</v>
      </c>
      <c r="F189" s="21">
        <f t="shared" si="27"/>
        <v>0.9699022212895313</v>
      </c>
      <c r="G189" s="21">
        <f t="shared" si="28"/>
        <v>3.109014916235919E-2</v>
      </c>
      <c r="H189" s="21">
        <f t="shared" si="29"/>
        <v>0.98753968750125365</v>
      </c>
      <c r="I189" s="21">
        <f t="shared" si="30"/>
        <v>-1.588092999672855</v>
      </c>
      <c r="J189" s="21">
        <f t="shared" si="31"/>
        <v>1.0051771537129759</v>
      </c>
      <c r="K189" s="22">
        <f t="shared" si="32"/>
        <v>-1.6164563525358429</v>
      </c>
    </row>
    <row r="190" spans="1:11" x14ac:dyDescent="0.25">
      <c r="A190" s="25">
        <f t="shared" si="33"/>
        <v>163</v>
      </c>
      <c r="B190" s="21">
        <f t="shared" si="25"/>
        <v>3</v>
      </c>
      <c r="C190" s="21">
        <f t="shared" si="26"/>
        <v>0</v>
      </c>
      <c r="D190" s="21">
        <f t="shared" si="34"/>
        <v>11</v>
      </c>
      <c r="E190" s="21">
        <f t="shared" si="35"/>
        <v>303.125</v>
      </c>
      <c r="F190" s="21">
        <f t="shared" si="27"/>
        <v>1.0036967337558815</v>
      </c>
      <c r="G190" s="21">
        <f t="shared" si="28"/>
        <v>3.2173320994334412E-2</v>
      </c>
      <c r="H190" s="21">
        <f t="shared" si="29"/>
        <v>1.0219487460101673</v>
      </c>
      <c r="I190" s="21">
        <f t="shared" si="30"/>
        <v>-1.5661720117944411</v>
      </c>
      <c r="J190" s="21">
        <f t="shared" si="31"/>
        <v>1.0402007582644528</v>
      </c>
      <c r="K190" s="22">
        <f t="shared" si="32"/>
        <v>-1.5941438556498149</v>
      </c>
    </row>
    <row r="191" spans="1:11" x14ac:dyDescent="0.25">
      <c r="A191" s="25">
        <f t="shared" si="33"/>
        <v>164</v>
      </c>
      <c r="B191" s="21">
        <f t="shared" si="25"/>
        <v>4</v>
      </c>
      <c r="C191" s="21">
        <f t="shared" si="26"/>
        <v>0</v>
      </c>
      <c r="D191" s="21">
        <f t="shared" si="34"/>
        <v>11</v>
      </c>
      <c r="E191" s="21">
        <f t="shared" si="35"/>
        <v>304.375</v>
      </c>
      <c r="F191" s="21">
        <f t="shared" si="27"/>
        <v>1.0370135409369965</v>
      </c>
      <c r="G191" s="21">
        <f t="shared" si="28"/>
        <v>3.3241170601227478E-2</v>
      </c>
      <c r="H191" s="21">
        <f t="shared" si="29"/>
        <v>1.0558714122645396</v>
      </c>
      <c r="I191" s="21">
        <f t="shared" si="30"/>
        <v>-1.5435056108620036</v>
      </c>
      <c r="J191" s="21">
        <f t="shared" si="31"/>
        <v>1.0747292835920814</v>
      </c>
      <c r="K191" s="22">
        <f t="shared" si="32"/>
        <v>-1.5710726326270381</v>
      </c>
    </row>
    <row r="192" spans="1:11" x14ac:dyDescent="0.25">
      <c r="A192" s="25">
        <f t="shared" si="33"/>
        <v>165</v>
      </c>
      <c r="B192" s="21">
        <f t="shared" si="25"/>
        <v>5</v>
      </c>
      <c r="C192" s="21">
        <f t="shared" si="26"/>
        <v>0</v>
      </c>
      <c r="D192" s="21">
        <f t="shared" si="34"/>
        <v>11</v>
      </c>
      <c r="E192" s="21">
        <f t="shared" si="35"/>
        <v>305.625</v>
      </c>
      <c r="F192" s="21">
        <f t="shared" si="27"/>
        <v>1.0698367858370919</v>
      </c>
      <c r="G192" s="21">
        <f t="shared" si="28"/>
        <v>3.4293189866990884E-2</v>
      </c>
      <c r="H192" s="21">
        <f t="shared" si="29"/>
        <v>1.0892915409124764</v>
      </c>
      <c r="I192" s="21">
        <f t="shared" si="30"/>
        <v>-1.5201045848547801</v>
      </c>
      <c r="J192" s="21">
        <f t="shared" si="31"/>
        <v>1.1087462959878611</v>
      </c>
      <c r="K192" s="22">
        <f t="shared" si="32"/>
        <v>-1.54725366412014</v>
      </c>
    </row>
    <row r="193" spans="1:11" x14ac:dyDescent="0.25">
      <c r="A193" s="25">
        <f t="shared" si="33"/>
        <v>166</v>
      </c>
      <c r="B193" s="21">
        <f t="shared" si="25"/>
        <v>6</v>
      </c>
      <c r="C193" s="21">
        <f t="shared" si="26"/>
        <v>0</v>
      </c>
      <c r="D193" s="21">
        <f t="shared" si="34"/>
        <v>11</v>
      </c>
      <c r="E193" s="21">
        <f t="shared" si="35"/>
        <v>306.875</v>
      </c>
      <c r="F193" s="21">
        <f t="shared" si="27"/>
        <v>1.1021508463692933</v>
      </c>
      <c r="G193" s="21">
        <f t="shared" si="28"/>
        <v>3.5328878249975958E-2</v>
      </c>
      <c r="H193" s="21">
        <f t="shared" si="29"/>
        <v>1.122193225782772</v>
      </c>
      <c r="I193" s="21">
        <f t="shared" si="30"/>
        <v>-1.4959800713937526</v>
      </c>
      <c r="J193" s="21">
        <f t="shared" si="31"/>
        <v>1.1422356051962499</v>
      </c>
      <c r="K193" s="22">
        <f t="shared" si="32"/>
        <v>-1.5226982866680969</v>
      </c>
    </row>
    <row r="194" spans="1:11" x14ac:dyDescent="0.25">
      <c r="A194" s="25">
        <f t="shared" si="33"/>
        <v>167</v>
      </c>
      <c r="B194" s="21">
        <f t="shared" si="25"/>
        <v>7</v>
      </c>
      <c r="C194" s="21">
        <f t="shared" si="26"/>
        <v>0</v>
      </c>
      <c r="D194" s="21">
        <f t="shared" si="34"/>
        <v>11</v>
      </c>
      <c r="E194" s="21">
        <f t="shared" si="35"/>
        <v>308.125</v>
      </c>
      <c r="F194" s="21">
        <f t="shared" si="27"/>
        <v>1.1339403427909134</v>
      </c>
      <c r="G194" s="21">
        <f t="shared" si="28"/>
        <v>3.6347743020467532E-2</v>
      </c>
      <c r="H194" s="21">
        <f t="shared" si="29"/>
        <v>1.154560807455375</v>
      </c>
      <c r="I194" s="21">
        <f t="shared" si="30"/>
        <v>-1.471143552440751</v>
      </c>
      <c r="J194" s="21">
        <f t="shared" si="31"/>
        <v>1.1751812721198365</v>
      </c>
      <c r="K194" s="22">
        <f t="shared" si="32"/>
        <v>-1.4974181873006631</v>
      </c>
    </row>
    <row r="195" spans="1:11" x14ac:dyDescent="0.25">
      <c r="A195" s="25">
        <f t="shared" si="33"/>
        <v>168</v>
      </c>
      <c r="B195" s="21">
        <f t="shared" si="25"/>
        <v>8</v>
      </c>
      <c r="C195" s="21">
        <f t="shared" si="26"/>
        <v>0</v>
      </c>
      <c r="D195" s="21">
        <f t="shared" si="34"/>
        <v>11</v>
      </c>
      <c r="E195" s="21">
        <f t="shared" si="35"/>
        <v>309.375</v>
      </c>
      <c r="F195" s="21">
        <f t="shared" si="27"/>
        <v>1.1651901450233679</v>
      </c>
      <c r="G195" s="21">
        <f t="shared" si="28"/>
        <v>3.7349299494331585E-2</v>
      </c>
      <c r="H195" s="21">
        <f t="shared" si="29"/>
        <v>1.1863788807144338</v>
      </c>
      <c r="I195" s="21">
        <f t="shared" si="30"/>
        <v>-1.4456068488336544</v>
      </c>
      <c r="J195" s="21">
        <f t="shared" si="31"/>
        <v>1.2075676164054996</v>
      </c>
      <c r="K195" s="22">
        <f t="shared" si="32"/>
        <v>-1.4714253979759697</v>
      </c>
    </row>
    <row r="196" spans="1:11" x14ac:dyDescent="0.25">
      <c r="A196" s="25">
        <f t="shared" si="33"/>
        <v>169</v>
      </c>
      <c r="B196" s="21">
        <f t="shared" si="25"/>
        <v>9</v>
      </c>
      <c r="C196" s="21">
        <f t="shared" si="26"/>
        <v>1</v>
      </c>
      <c r="D196" s="21">
        <f t="shared" si="34"/>
        <v>11</v>
      </c>
      <c r="E196" s="21">
        <f t="shared" si="35"/>
        <v>320.625</v>
      </c>
      <c r="F196" s="21">
        <f t="shared" si="27"/>
        <v>1.4197882996913385</v>
      </c>
      <c r="G196" s="21">
        <f t="shared" si="28"/>
        <v>4.5508732450641631E-2</v>
      </c>
      <c r="H196" s="21">
        <f t="shared" si="29"/>
        <v>1.4456068488336549</v>
      </c>
      <c r="I196" s="21">
        <f t="shared" si="30"/>
        <v>-1.1863788807144331</v>
      </c>
      <c r="J196" s="21">
        <f t="shared" si="31"/>
        <v>1.4714253979759704</v>
      </c>
      <c r="K196" s="22">
        <f t="shared" si="32"/>
        <v>-1.2075676164054989</v>
      </c>
    </row>
    <row r="197" spans="1:11" x14ac:dyDescent="0.25">
      <c r="A197" s="25">
        <f t="shared" si="33"/>
        <v>170</v>
      </c>
      <c r="B197" s="21">
        <f t="shared" si="25"/>
        <v>10</v>
      </c>
      <c r="C197" s="21">
        <f t="shared" si="26"/>
        <v>0</v>
      </c>
      <c r="D197" s="21">
        <f t="shared" si="34"/>
        <v>11</v>
      </c>
      <c r="E197" s="21">
        <f t="shared" si="35"/>
        <v>321.875</v>
      </c>
      <c r="F197" s="21">
        <f t="shared" si="27"/>
        <v>1.4448689175808389</v>
      </c>
      <c r="G197" s="21">
        <f t="shared" si="28"/>
        <v>4.631247711533034E-2</v>
      </c>
      <c r="H197" s="21">
        <f t="shared" si="29"/>
        <v>1.4711435524407508</v>
      </c>
      <c r="I197" s="21">
        <f t="shared" si="30"/>
        <v>-1.1545608074553755</v>
      </c>
      <c r="J197" s="21">
        <f t="shared" si="31"/>
        <v>1.4974181873006627</v>
      </c>
      <c r="K197" s="22">
        <f t="shared" si="32"/>
        <v>-1.1751812721198371</v>
      </c>
    </row>
    <row r="198" spans="1:11" x14ac:dyDescent="0.25">
      <c r="A198" s="25">
        <f t="shared" si="33"/>
        <v>171</v>
      </c>
      <c r="B198" s="21">
        <f t="shared" si="25"/>
        <v>11</v>
      </c>
      <c r="C198" s="21">
        <f t="shared" si="26"/>
        <v>0</v>
      </c>
      <c r="D198" s="21">
        <f t="shared" si="34"/>
        <v>11</v>
      </c>
      <c r="E198" s="21">
        <f t="shared" si="35"/>
        <v>323.125</v>
      </c>
      <c r="F198" s="21">
        <f t="shared" si="27"/>
        <v>1.4692618561194075</v>
      </c>
      <c r="G198" s="21">
        <f t="shared" si="28"/>
        <v>4.7094175589687079E-2</v>
      </c>
      <c r="H198" s="21">
        <f t="shared" si="29"/>
        <v>1.495980071393753</v>
      </c>
      <c r="I198" s="21">
        <f t="shared" si="30"/>
        <v>-1.1221932257827716</v>
      </c>
      <c r="J198" s="21">
        <f t="shared" si="31"/>
        <v>1.5226982866680974</v>
      </c>
      <c r="K198" s="22">
        <f t="shared" si="32"/>
        <v>-1.1422356051962492</v>
      </c>
    </row>
    <row r="199" spans="1:11" x14ac:dyDescent="0.25">
      <c r="A199" s="25">
        <f t="shared" si="33"/>
        <v>172</v>
      </c>
      <c r="B199" s="21">
        <f t="shared" si="25"/>
        <v>12</v>
      </c>
      <c r="C199" s="21">
        <f t="shared" si="26"/>
        <v>0</v>
      </c>
      <c r="D199" s="21">
        <f t="shared" si="34"/>
        <v>11</v>
      </c>
      <c r="E199" s="21">
        <f t="shared" si="35"/>
        <v>324.375</v>
      </c>
      <c r="F199" s="21">
        <f t="shared" si="27"/>
        <v>1.4929555055894195</v>
      </c>
      <c r="G199" s="21">
        <f t="shared" si="28"/>
        <v>4.785345640765596E-2</v>
      </c>
      <c r="H199" s="21">
        <f t="shared" si="29"/>
        <v>1.5201045848547796</v>
      </c>
      <c r="I199" s="21">
        <f t="shared" si="30"/>
        <v>-1.089291540912477</v>
      </c>
      <c r="J199" s="21">
        <f t="shared" si="31"/>
        <v>1.5472536641201395</v>
      </c>
      <c r="K199" s="22">
        <f t="shared" si="32"/>
        <v>-1.1087462959878618</v>
      </c>
    </row>
    <row r="200" spans="1:11" x14ac:dyDescent="0.25">
      <c r="A200" s="25">
        <f t="shared" si="33"/>
        <v>173</v>
      </c>
      <c r="B200" s="21">
        <f t="shared" si="25"/>
        <v>13</v>
      </c>
      <c r="C200" s="21">
        <f t="shared" si="26"/>
        <v>0</v>
      </c>
      <c r="D200" s="21">
        <f t="shared" si="34"/>
        <v>11</v>
      </c>
      <c r="E200" s="21">
        <f t="shared" si="35"/>
        <v>325.625</v>
      </c>
      <c r="F200" s="21">
        <f t="shared" si="27"/>
        <v>1.5159385890969694</v>
      </c>
      <c r="G200" s="21">
        <f t="shared" si="28"/>
        <v>4.8589958787239623E-2</v>
      </c>
      <c r="H200" s="21">
        <f t="shared" si="29"/>
        <v>1.543505610862004</v>
      </c>
      <c r="I200" s="21">
        <f t="shared" si="30"/>
        <v>-1.055871412264539</v>
      </c>
      <c r="J200" s="21">
        <f t="shared" si="31"/>
        <v>1.5710726326270386</v>
      </c>
      <c r="K200" s="22">
        <f t="shared" si="32"/>
        <v>-1.0747292835920808</v>
      </c>
    </row>
    <row r="201" spans="1:11" x14ac:dyDescent="0.25">
      <c r="A201" s="25">
        <f t="shared" si="33"/>
        <v>174</v>
      </c>
      <c r="B201" s="21">
        <f t="shared" si="25"/>
        <v>14</v>
      </c>
      <c r="C201" s="21">
        <f t="shared" si="26"/>
        <v>0</v>
      </c>
      <c r="D201" s="21">
        <f t="shared" si="34"/>
        <v>11</v>
      </c>
      <c r="E201" s="21">
        <f t="shared" si="35"/>
        <v>326.875</v>
      </c>
      <c r="F201" s="21">
        <f t="shared" si="27"/>
        <v>1.5382001679390671</v>
      </c>
      <c r="G201" s="21">
        <f t="shared" si="28"/>
        <v>4.9303332799666165E-2</v>
      </c>
      <c r="H201" s="21">
        <f t="shared" si="29"/>
        <v>1.5661720117944409</v>
      </c>
      <c r="I201" s="21">
        <f t="shared" si="30"/>
        <v>-1.0219487460101679</v>
      </c>
      <c r="J201" s="21">
        <f t="shared" si="31"/>
        <v>1.5941438556498146</v>
      </c>
      <c r="K201" s="22">
        <f t="shared" si="32"/>
        <v>-1.0402007582644537</v>
      </c>
    </row>
    <row r="202" spans="1:11" x14ac:dyDescent="0.25">
      <c r="A202" s="25">
        <f t="shared" si="33"/>
        <v>175</v>
      </c>
      <c r="B202" s="21">
        <f t="shared" si="25"/>
        <v>15</v>
      </c>
      <c r="C202" s="21">
        <f t="shared" si="26"/>
        <v>0</v>
      </c>
      <c r="D202" s="21">
        <f t="shared" si="34"/>
        <v>11</v>
      </c>
      <c r="E202" s="21">
        <f t="shared" si="35"/>
        <v>328.125</v>
      </c>
      <c r="F202" s="21">
        <f t="shared" si="27"/>
        <v>1.5597296468098669</v>
      </c>
      <c r="G202" s="21">
        <f t="shared" si="28"/>
        <v>4.999323953333934E-2</v>
      </c>
      <c r="H202" s="21">
        <f t="shared" si="29"/>
        <v>1.5880929996728554</v>
      </c>
      <c r="I202" s="21">
        <f t="shared" si="30"/>
        <v>-0.98753968750125298</v>
      </c>
      <c r="J202" s="21">
        <f t="shared" si="31"/>
        <v>1.6164563525358433</v>
      </c>
      <c r="K202" s="22">
        <f t="shared" si="32"/>
        <v>-1.0051771537129754</v>
      </c>
    </row>
    <row r="203" spans="1:11" x14ac:dyDescent="0.25">
      <c r="A203" s="25">
        <f t="shared" si="33"/>
        <v>176</v>
      </c>
      <c r="B203" s="21">
        <f t="shared" si="25"/>
        <v>0</v>
      </c>
      <c r="C203" s="21">
        <f t="shared" si="26"/>
        <v>0</v>
      </c>
      <c r="D203" s="21">
        <f t="shared" si="34"/>
        <v>11</v>
      </c>
      <c r="E203" s="21">
        <f t="shared" si="35"/>
        <v>329.375</v>
      </c>
      <c r="F203" s="21">
        <f t="shared" si="27"/>
        <v>1.58051677884346</v>
      </c>
      <c r="G203" s="21">
        <f t="shared" si="28"/>
        <v>5.065935125250514E-2</v>
      </c>
      <c r="H203" s="21">
        <f t="shared" si="29"/>
        <v>1.6092581412942533</v>
      </c>
      <c r="I203" s="21">
        <f t="shared" si="30"/>
        <v>-0.95266061358605869</v>
      </c>
      <c r="J203" s="21">
        <f t="shared" si="31"/>
        <v>1.6379995037450463</v>
      </c>
      <c r="K203" s="22">
        <f t="shared" si="32"/>
        <v>-0.96967513927654281</v>
      </c>
    </row>
    <row r="204" spans="1:11" x14ac:dyDescent="0.25">
      <c r="A204" s="25">
        <f t="shared" si="33"/>
        <v>177</v>
      </c>
      <c r="B204" s="21">
        <f t="shared" si="25"/>
        <v>1</v>
      </c>
      <c r="C204" s="21">
        <f t="shared" si="26"/>
        <v>0</v>
      </c>
      <c r="D204" s="21">
        <f t="shared" si="34"/>
        <v>12</v>
      </c>
      <c r="E204" s="21">
        <f t="shared" si="35"/>
        <v>330.625</v>
      </c>
      <c r="F204" s="21">
        <f t="shared" si="27"/>
        <v>1.6005516704908254</v>
      </c>
      <c r="G204" s="21">
        <f t="shared" si="28"/>
        <v>5.1301351550570792E-2</v>
      </c>
      <c r="H204" s="21">
        <f t="shared" si="29"/>
        <v>1.629657363197524</v>
      </c>
      <c r="I204" s="21">
        <f t="shared" si="30"/>
        <v>-0.9173281248147217</v>
      </c>
      <c r="J204" s="21">
        <f t="shared" si="31"/>
        <v>1.6587630559042228</v>
      </c>
      <c r="K204" s="22">
        <f t="shared" si="32"/>
        <v>-0.93371161199124264</v>
      </c>
    </row>
    <row r="205" spans="1:11" x14ac:dyDescent="0.25">
      <c r="A205" s="25">
        <f t="shared" si="33"/>
        <v>178</v>
      </c>
      <c r="B205" s="21">
        <f t="shared" si="25"/>
        <v>2</v>
      </c>
      <c r="C205" s="21">
        <f t="shared" si="26"/>
        <v>0</v>
      </c>
      <c r="D205" s="21">
        <f t="shared" si="34"/>
        <v>12</v>
      </c>
      <c r="E205" s="21">
        <f t="shared" si="35"/>
        <v>331.875</v>
      </c>
      <c r="F205" s="21">
        <f t="shared" si="27"/>
        <v>1.6198247862286232</v>
      </c>
      <c r="G205" s="21">
        <f t="shared" si="28"/>
        <v>5.1918935498014483E-2</v>
      </c>
      <c r="H205" s="21">
        <f t="shared" si="29"/>
        <v>1.6492809564578585</v>
      </c>
      <c r="I205" s="21">
        <f t="shared" si="30"/>
        <v>-0.88155903753829878</v>
      </c>
      <c r="J205" s="21">
        <f t="shared" si="31"/>
        <v>1.6787371266870936</v>
      </c>
      <c r="K205" s="22">
        <f t="shared" si="32"/>
        <v>-0.89730368854828713</v>
      </c>
    </row>
    <row r="206" spans="1:11" x14ac:dyDescent="0.25">
      <c r="A206" s="25">
        <f t="shared" si="33"/>
        <v>179</v>
      </c>
      <c r="B206" s="21">
        <f t="shared" si="25"/>
        <v>3</v>
      </c>
      <c r="C206" s="21">
        <f t="shared" si="26"/>
        <v>0</v>
      </c>
      <c r="D206" s="21">
        <f t="shared" si="34"/>
        <v>12</v>
      </c>
      <c r="E206" s="21">
        <f t="shared" si="35"/>
        <v>333.125</v>
      </c>
      <c r="F206" s="21">
        <f t="shared" si="27"/>
        <v>1.6383269530975935</v>
      </c>
      <c r="G206" s="21">
        <f t="shared" si="28"/>
        <v>5.2511809784827029E-2</v>
      </c>
      <c r="H206" s="21">
        <f t="shared" si="29"/>
        <v>1.6681195813076766</v>
      </c>
      <c r="I206" s="21">
        <f t="shared" si="30"/>
        <v>-0.84537037590508335</v>
      </c>
      <c r="J206" s="21">
        <f t="shared" si="31"/>
        <v>1.6979122095177597</v>
      </c>
      <c r="K206" s="22">
        <f t="shared" si="32"/>
        <v>-0.86046869714738583</v>
      </c>
    </row>
    <row r="207" spans="1:11" x14ac:dyDescent="0.25">
      <c r="A207" s="25">
        <f t="shared" si="33"/>
        <v>180</v>
      </c>
      <c r="B207" s="21">
        <f t="shared" si="25"/>
        <v>4</v>
      </c>
      <c r="C207" s="21">
        <f t="shared" si="26"/>
        <v>0</v>
      </c>
      <c r="D207" s="21">
        <f t="shared" si="34"/>
        <v>12</v>
      </c>
      <c r="E207" s="21">
        <f t="shared" si="35"/>
        <v>334.375</v>
      </c>
      <c r="F207" s="21">
        <f t="shared" si="27"/>
        <v>1.6560493650683783</v>
      </c>
      <c r="G207" s="21">
        <f t="shared" si="28"/>
        <v>5.3079692857428667E-2</v>
      </c>
      <c r="H207" s="21">
        <f t="shared" si="29"/>
        <v>1.6861642715818448</v>
      </c>
      <c r="I207" s="21">
        <f t="shared" si="30"/>
        <v>-0.80877936375804449</v>
      </c>
      <c r="J207" s="21">
        <f t="shared" si="31"/>
        <v>1.7162791780953113</v>
      </c>
      <c r="K207" s="22">
        <f t="shared" si="32"/>
        <v>-0.82322416924947217</v>
      </c>
    </row>
    <row r="208" spans="1:11" x14ac:dyDescent="0.25">
      <c r="A208" s="25">
        <f t="shared" si="33"/>
        <v>181</v>
      </c>
      <c r="B208" s="21">
        <f t="shared" si="25"/>
        <v>5</v>
      </c>
      <c r="C208" s="21">
        <f t="shared" si="26"/>
        <v>0</v>
      </c>
      <c r="D208" s="21">
        <f t="shared" si="34"/>
        <v>12</v>
      </c>
      <c r="E208" s="21">
        <f t="shared" si="35"/>
        <v>335.625</v>
      </c>
      <c r="F208" s="21">
        <f t="shared" si="27"/>
        <v>1.672983587232723</v>
      </c>
      <c r="G208" s="21">
        <f t="shared" si="28"/>
        <v>5.3622315050008307E-2</v>
      </c>
      <c r="H208" s="21">
        <f t="shared" si="29"/>
        <v>1.7034064389850909</v>
      </c>
      <c r="I208" s="21">
        <f t="shared" si="30"/>
        <v>-0.77180341643719863</v>
      </c>
      <c r="J208" s="21">
        <f t="shared" si="31"/>
        <v>1.7338292907374584</v>
      </c>
      <c r="K208" s="22">
        <f t="shared" si="32"/>
        <v>-0.7855878312326654</v>
      </c>
    </row>
    <row r="209" spans="1:11" x14ac:dyDescent="0.25">
      <c r="A209" s="25">
        <f t="shared" si="33"/>
        <v>182</v>
      </c>
      <c r="B209" s="21">
        <f t="shared" si="25"/>
        <v>6</v>
      </c>
      <c r="C209" s="21">
        <f t="shared" si="26"/>
        <v>0</v>
      </c>
      <c r="D209" s="21">
        <f t="shared" si="34"/>
        <v>12</v>
      </c>
      <c r="E209" s="21">
        <f t="shared" si="35"/>
        <v>336.875</v>
      </c>
      <c r="F209" s="21">
        <f t="shared" si="27"/>
        <v>1.6891215598180325</v>
      </c>
      <c r="G209" s="21">
        <f t="shared" si="28"/>
        <v>5.4139418710233117E-2</v>
      </c>
      <c r="H209" s="21">
        <f t="shared" si="29"/>
        <v>1.7198378771795626</v>
      </c>
      <c r="I209" s="21">
        <f t="shared" si="30"/>
        <v>-0.73446013249086273</v>
      </c>
      <c r="J209" s="21">
        <f t="shared" si="31"/>
        <v>1.750554194541093</v>
      </c>
      <c r="K209" s="22">
        <f t="shared" si="32"/>
        <v>-0.74757759595548756</v>
      </c>
    </row>
    <row r="210" spans="1:11" x14ac:dyDescent="0.25">
      <c r="A210" s="25">
        <f t="shared" si="33"/>
        <v>183</v>
      </c>
      <c r="B210" s="21">
        <f t="shared" si="25"/>
        <v>7</v>
      </c>
      <c r="C210" s="21">
        <f t="shared" si="26"/>
        <v>0</v>
      </c>
      <c r="D210" s="21">
        <f t="shared" si="34"/>
        <v>12</v>
      </c>
      <c r="E210" s="21">
        <f t="shared" si="35"/>
        <v>338.125</v>
      </c>
      <c r="F210" s="21">
        <f t="shared" si="27"/>
        <v>1.7044556020233854</v>
      </c>
      <c r="G210" s="21">
        <f t="shared" si="28"/>
        <v>5.4630758319280381E-2</v>
      </c>
      <c r="H210" s="21">
        <f t="shared" si="29"/>
        <v>1.7354507656906044</v>
      </c>
      <c r="I210" s="21">
        <f t="shared" si="30"/>
        <v>-0.69676728529968701</v>
      </c>
      <c r="J210" s="21">
        <f t="shared" si="31"/>
        <v>1.7664459293578234</v>
      </c>
      <c r="K210" s="22">
        <f t="shared" si="32"/>
        <v>-0.70921155423130011</v>
      </c>
    </row>
    <row r="211" spans="1:11" x14ac:dyDescent="0.25">
      <c r="A211" s="25">
        <f t="shared" si="33"/>
        <v>184</v>
      </c>
      <c r="B211" s="21">
        <f t="shared" si="25"/>
        <v>8</v>
      </c>
      <c r="C211" s="21">
        <f t="shared" si="26"/>
        <v>0</v>
      </c>
      <c r="D211" s="21">
        <f t="shared" si="34"/>
        <v>12</v>
      </c>
      <c r="E211" s="21">
        <f t="shared" si="35"/>
        <v>339.375</v>
      </c>
      <c r="F211" s="21">
        <f t="shared" si="27"/>
        <v>1.7189784156751804</v>
      </c>
      <c r="G211" s="21">
        <f t="shared" si="28"/>
        <v>5.5096100606145733E-2</v>
      </c>
      <c r="H211" s="21">
        <f t="shared" si="29"/>
        <v>1.7502376736288745</v>
      </c>
      <c r="I211" s="21">
        <f t="shared" si="30"/>
        <v>-0.65874281461749973</v>
      </c>
      <c r="J211" s="21">
        <f t="shared" si="31"/>
        <v>1.7814969315825693</v>
      </c>
      <c r="K211" s="22">
        <f t="shared" si="32"/>
        <v>-0.67050796621806896</v>
      </c>
    </row>
    <row r="212" spans="1:11" x14ac:dyDescent="0.25">
      <c r="A212" s="25">
        <f t="shared" si="33"/>
        <v>185</v>
      </c>
      <c r="B212" s="21">
        <f t="shared" si="25"/>
        <v>9</v>
      </c>
      <c r="C212" s="21">
        <f t="shared" si="26"/>
        <v>1</v>
      </c>
      <c r="D212" s="21">
        <f t="shared" si="34"/>
        <v>12</v>
      </c>
      <c r="E212" s="21">
        <f t="shared" si="35"/>
        <v>350.625</v>
      </c>
      <c r="F212" s="21">
        <f t="shared" si="27"/>
        <v>1.812167808040297</v>
      </c>
      <c r="G212" s="21">
        <f t="shared" si="28"/>
        <v>5.8082004305962734E-2</v>
      </c>
      <c r="H212" s="21">
        <f t="shared" si="29"/>
        <v>1.8451216953319323</v>
      </c>
      <c r="I212" s="21">
        <f t="shared" si="30"/>
        <v>-0.30463082479522091</v>
      </c>
      <c r="J212" s="21">
        <f t="shared" si="31"/>
        <v>1.8780755826235673</v>
      </c>
      <c r="K212" s="22">
        <f t="shared" si="32"/>
        <v>-0.31007153360660022</v>
      </c>
    </row>
    <row r="213" spans="1:11" x14ac:dyDescent="0.25">
      <c r="A213" s="25">
        <f t="shared" si="33"/>
        <v>186</v>
      </c>
      <c r="B213" s="21">
        <f t="shared" si="25"/>
        <v>10</v>
      </c>
      <c r="C213" s="21">
        <f t="shared" si="26"/>
        <v>0</v>
      </c>
      <c r="D213" s="21">
        <f t="shared" si="34"/>
        <v>12</v>
      </c>
      <c r="E213" s="21">
        <f t="shared" si="35"/>
        <v>351.875</v>
      </c>
      <c r="F213" s="21">
        <f t="shared" si="27"/>
        <v>1.8182633591589876</v>
      </c>
      <c r="G213" s="21">
        <f t="shared" si="28"/>
        <v>5.8277308055112657E-2</v>
      </c>
      <c r="H213" s="21">
        <f t="shared" si="29"/>
        <v>1.8513280927550624</v>
      </c>
      <c r="I213" s="21">
        <f t="shared" si="30"/>
        <v>-0.26430721324985329</v>
      </c>
      <c r="J213" s="21">
        <f t="shared" si="31"/>
        <v>1.8843928263511369</v>
      </c>
      <c r="K213" s="22">
        <f t="shared" si="32"/>
        <v>-0.26902774205716046</v>
      </c>
    </row>
    <row r="214" spans="1:11" x14ac:dyDescent="0.25">
      <c r="A214" s="25">
        <f t="shared" si="33"/>
        <v>187</v>
      </c>
      <c r="B214" s="21">
        <f t="shared" si="25"/>
        <v>11</v>
      </c>
      <c r="C214" s="21">
        <f t="shared" si="26"/>
        <v>0</v>
      </c>
      <c r="D214" s="21">
        <f t="shared" si="34"/>
        <v>12</v>
      </c>
      <c r="E214" s="21">
        <f t="shared" si="35"/>
        <v>353.125</v>
      </c>
      <c r="F214" s="21">
        <f t="shared" si="27"/>
        <v>1.8234935153955312</v>
      </c>
      <c r="G214" s="21">
        <f t="shared" si="28"/>
        <v>5.8444883701241325E-2</v>
      </c>
      <c r="H214" s="21">
        <f t="shared" si="29"/>
        <v>1.8566533582736338</v>
      </c>
      <c r="I214" s="21">
        <f t="shared" si="30"/>
        <v>-0.22385780578581105</v>
      </c>
      <c r="J214" s="21">
        <f t="shared" si="31"/>
        <v>1.8898132011517363</v>
      </c>
      <c r="K214" s="22">
        <f t="shared" si="32"/>
        <v>-0.22785590787299681</v>
      </c>
    </row>
    <row r="215" spans="1:11" x14ac:dyDescent="0.25">
      <c r="A215" s="25">
        <f t="shared" si="33"/>
        <v>188</v>
      </c>
      <c r="B215" s="21">
        <f t="shared" si="25"/>
        <v>12</v>
      </c>
      <c r="C215" s="21">
        <f t="shared" si="26"/>
        <v>0</v>
      </c>
      <c r="D215" s="21">
        <f t="shared" si="34"/>
        <v>12</v>
      </c>
      <c r="E215" s="21">
        <f t="shared" si="35"/>
        <v>354.375</v>
      </c>
      <c r="F215" s="21">
        <f t="shared" si="27"/>
        <v>1.8278557874788242</v>
      </c>
      <c r="G215" s="21">
        <f t="shared" si="28"/>
        <v>5.8584651727667872E-2</v>
      </c>
      <c r="H215" s="21">
        <f t="shared" si="29"/>
        <v>1.8610949573496756</v>
      </c>
      <c r="I215" s="21">
        <f t="shared" si="30"/>
        <v>-0.18330185413031111</v>
      </c>
      <c r="J215" s="21">
        <f t="shared" si="31"/>
        <v>1.894334127220527</v>
      </c>
      <c r="K215" s="22">
        <f t="shared" si="32"/>
        <v>-0.18657562661731844</v>
      </c>
    </row>
    <row r="216" spans="1:11" x14ac:dyDescent="0.25">
      <c r="A216" s="25">
        <f t="shared" si="33"/>
        <v>189</v>
      </c>
      <c r="B216" s="21">
        <f t="shared" si="25"/>
        <v>13</v>
      </c>
      <c r="C216" s="21">
        <f t="shared" si="26"/>
        <v>0</v>
      </c>
      <c r="D216" s="21">
        <f t="shared" si="34"/>
        <v>12</v>
      </c>
      <c r="E216" s="21">
        <f t="shared" si="35"/>
        <v>355.625</v>
      </c>
      <c r="F216" s="21">
        <f t="shared" si="27"/>
        <v>1.831348099203614</v>
      </c>
      <c r="G216" s="21">
        <f t="shared" si="28"/>
        <v>5.8696545814182717E-2</v>
      </c>
      <c r="H216" s="21">
        <f t="shared" si="29"/>
        <v>1.8646507760225832</v>
      </c>
      <c r="I216" s="21">
        <f t="shared" si="30"/>
        <v>-0.14265866071984193</v>
      </c>
      <c r="J216" s="21">
        <f t="shared" si="31"/>
        <v>1.8979534528415525</v>
      </c>
      <c r="K216" s="22">
        <f t="shared" si="32"/>
        <v>-0.14520654546827397</v>
      </c>
    </row>
    <row r="217" spans="1:11" x14ac:dyDescent="0.25">
      <c r="A217" s="25">
        <f t="shared" si="33"/>
        <v>190</v>
      </c>
      <c r="B217" s="21">
        <f t="shared" si="25"/>
        <v>14</v>
      </c>
      <c r="C217" s="21">
        <f t="shared" si="26"/>
        <v>0</v>
      </c>
      <c r="D217" s="21">
        <f t="shared" si="34"/>
        <v>12</v>
      </c>
      <c r="E217" s="21">
        <f t="shared" si="35"/>
        <v>356.875</v>
      </c>
      <c r="F217" s="21">
        <f t="shared" si="27"/>
        <v>1.8339687884186628</v>
      </c>
      <c r="G217" s="21">
        <f t="shared" si="28"/>
        <v>5.8780512867748373E-2</v>
      </c>
      <c r="H217" s="21">
        <f t="shared" si="29"/>
        <v>1.867319121915251</v>
      </c>
      <c r="I217" s="21">
        <f t="shared" si="30"/>
        <v>-0.10194756951323555</v>
      </c>
      <c r="J217" s="21">
        <f t="shared" si="31"/>
        <v>1.9006694554118393</v>
      </c>
      <c r="K217" s="22">
        <f t="shared" si="32"/>
        <v>-0.10376835386794496</v>
      </c>
    </row>
    <row r="218" spans="1:11" x14ac:dyDescent="0.25">
      <c r="A218" s="25">
        <f t="shared" si="33"/>
        <v>191</v>
      </c>
      <c r="B218" s="21">
        <f t="shared" si="25"/>
        <v>15</v>
      </c>
      <c r="C218" s="21">
        <f t="shared" si="26"/>
        <v>0</v>
      </c>
      <c r="D218" s="21">
        <f t="shared" si="34"/>
        <v>12</v>
      </c>
      <c r="E218" s="21">
        <f t="shared" si="35"/>
        <v>358.125</v>
      </c>
      <c r="F218" s="21">
        <f t="shared" si="27"/>
        <v>1.8357166078178409</v>
      </c>
      <c r="G218" s="21">
        <f t="shared" si="28"/>
        <v>5.883651304707338E-2</v>
      </c>
      <c r="H218" s="21">
        <f t="shared" si="29"/>
        <v>1.8690987250395517</v>
      </c>
      <c r="I218" s="21">
        <f t="shared" si="30"/>
        <v>-6.1187956785004376E-2</v>
      </c>
      <c r="J218" s="21">
        <f t="shared" si="31"/>
        <v>1.9024808422612622</v>
      </c>
      <c r="K218" s="22">
        <f t="shared" si="32"/>
        <v>-6.2280774151251717E-2</v>
      </c>
    </row>
    <row r="219" spans="1:11" x14ac:dyDescent="0.25">
      <c r="A219" s="24">
        <f t="shared" si="33"/>
        <v>192</v>
      </c>
      <c r="B219" s="2">
        <f t="shared" si="25"/>
        <v>0</v>
      </c>
      <c r="C219" s="2">
        <f t="shared" si="26"/>
        <v>0</v>
      </c>
      <c r="D219" s="2">
        <f t="shared" si="34"/>
        <v>12</v>
      </c>
      <c r="E219" s="2">
        <f t="shared" si="35"/>
        <v>359.375</v>
      </c>
      <c r="F219" s="2">
        <f t="shared" si="27"/>
        <v>1.836590725533775</v>
      </c>
      <c r="G219" s="2">
        <f t="shared" si="28"/>
        <v>5.8864519781050013E-2</v>
      </c>
      <c r="H219" s="21">
        <f t="shared" si="29"/>
        <v>1.8699887384007801</v>
      </c>
      <c r="I219" s="21">
        <f t="shared" si="30"/>
        <v>-2.0399221903270478E-2</v>
      </c>
      <c r="J219" s="21">
        <f t="shared" si="31"/>
        <v>1.9033867512677853</v>
      </c>
      <c r="K219" s="22">
        <f t="shared" si="32"/>
        <v>-2.076355215917617E-2</v>
      </c>
    </row>
  </sheetData>
  <mergeCells count="6">
    <mergeCell ref="J25:K25"/>
    <mergeCell ref="A4:I4"/>
    <mergeCell ref="A8:F8"/>
    <mergeCell ref="A12:C12"/>
    <mergeCell ref="F25:G25"/>
    <mergeCell ref="H25:I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C32" sqref="C32"/>
    </sheetView>
  </sheetViews>
  <sheetFormatPr defaultRowHeight="15" x14ac:dyDescent="0.25"/>
  <cols>
    <col min="3" max="3" width="11.28515625" bestFit="1" customWidth="1"/>
  </cols>
  <sheetData>
    <row r="1" spans="1:3" x14ac:dyDescent="0.25">
      <c r="A1" t="s">
        <v>51</v>
      </c>
      <c r="B1">
        <v>36</v>
      </c>
    </row>
    <row r="4" spans="1:3" x14ac:dyDescent="0.25">
      <c r="A4" s="42" t="s">
        <v>49</v>
      </c>
      <c r="B4" s="42" t="s">
        <v>50</v>
      </c>
      <c r="C4" s="42" t="s">
        <v>52</v>
      </c>
    </row>
    <row r="5" spans="1:3" x14ac:dyDescent="0.25">
      <c r="A5">
        <v>1</v>
      </c>
      <c r="B5">
        <v>90</v>
      </c>
      <c r="C5">
        <f>MOD(B5+0,360)</f>
        <v>90</v>
      </c>
    </row>
    <row r="6" spans="1:3" x14ac:dyDescent="0.25">
      <c r="A6">
        <f>A5+1</f>
        <v>2</v>
      </c>
      <c r="B6">
        <f>MOD(B5+360/$B$1,360)</f>
        <v>100</v>
      </c>
      <c r="C6">
        <f>MOD(B6+90,360)</f>
        <v>190</v>
      </c>
    </row>
    <row r="7" spans="1:3" x14ac:dyDescent="0.25">
      <c r="A7">
        <f t="shared" ref="A7:A40" si="0">A6+1</f>
        <v>3</v>
      </c>
      <c r="B7">
        <f t="shared" ref="B7:B40" si="1">MOD(B6+360/$B$1,360)</f>
        <v>110</v>
      </c>
      <c r="C7">
        <f>MOD(B7+180,360)</f>
        <v>290</v>
      </c>
    </row>
    <row r="8" spans="1:3" x14ac:dyDescent="0.25">
      <c r="A8">
        <f t="shared" si="0"/>
        <v>4</v>
      </c>
      <c r="B8">
        <f t="shared" si="1"/>
        <v>120</v>
      </c>
      <c r="C8">
        <f>MOD(B8+270,360)</f>
        <v>30</v>
      </c>
    </row>
    <row r="9" spans="1:3" x14ac:dyDescent="0.25">
      <c r="A9">
        <f t="shared" si="0"/>
        <v>5</v>
      </c>
      <c r="B9">
        <f t="shared" si="1"/>
        <v>130</v>
      </c>
      <c r="C9">
        <f t="shared" ref="C9" si="2">MOD(B9+0,360)</f>
        <v>130</v>
      </c>
    </row>
    <row r="10" spans="1:3" x14ac:dyDescent="0.25">
      <c r="A10">
        <f t="shared" si="0"/>
        <v>6</v>
      </c>
      <c r="B10">
        <f t="shared" si="1"/>
        <v>140</v>
      </c>
      <c r="C10">
        <f t="shared" ref="C10" si="3">MOD(B10+90,360)</f>
        <v>230</v>
      </c>
    </row>
    <row r="11" spans="1:3" x14ac:dyDescent="0.25">
      <c r="A11">
        <f t="shared" si="0"/>
        <v>7</v>
      </c>
      <c r="B11">
        <f t="shared" si="1"/>
        <v>150</v>
      </c>
      <c r="C11">
        <f t="shared" ref="C11" si="4">MOD(B11+180,360)</f>
        <v>330</v>
      </c>
    </row>
    <row r="12" spans="1:3" x14ac:dyDescent="0.25">
      <c r="A12">
        <f t="shared" si="0"/>
        <v>8</v>
      </c>
      <c r="B12">
        <f t="shared" si="1"/>
        <v>160</v>
      </c>
      <c r="C12">
        <f t="shared" ref="C12" si="5">MOD(B12+270,360)</f>
        <v>70</v>
      </c>
    </row>
    <row r="13" spans="1:3" x14ac:dyDescent="0.25">
      <c r="A13">
        <f t="shared" si="0"/>
        <v>9</v>
      </c>
      <c r="B13">
        <f t="shared" si="1"/>
        <v>170</v>
      </c>
      <c r="C13">
        <f t="shared" ref="C13" si="6">MOD(B13+0,360)</f>
        <v>170</v>
      </c>
    </row>
    <row r="14" spans="1:3" x14ac:dyDescent="0.25">
      <c r="A14">
        <f t="shared" si="0"/>
        <v>10</v>
      </c>
      <c r="B14">
        <f t="shared" si="1"/>
        <v>180</v>
      </c>
      <c r="C14">
        <f t="shared" ref="C14" si="7">MOD(B14+90,360)</f>
        <v>270</v>
      </c>
    </row>
    <row r="15" spans="1:3" x14ac:dyDescent="0.25">
      <c r="A15">
        <f t="shared" si="0"/>
        <v>11</v>
      </c>
      <c r="B15">
        <f t="shared" si="1"/>
        <v>190</v>
      </c>
      <c r="C15">
        <f t="shared" ref="C15" si="8">MOD(B15+180,360)</f>
        <v>10</v>
      </c>
    </row>
    <row r="16" spans="1:3" x14ac:dyDescent="0.25">
      <c r="A16">
        <f t="shared" si="0"/>
        <v>12</v>
      </c>
      <c r="B16">
        <f t="shared" si="1"/>
        <v>200</v>
      </c>
      <c r="C16">
        <f t="shared" ref="C16" si="9">MOD(B16+270,360)</f>
        <v>110</v>
      </c>
    </row>
    <row r="17" spans="1:3" x14ac:dyDescent="0.25">
      <c r="A17">
        <f t="shared" si="0"/>
        <v>13</v>
      </c>
      <c r="B17">
        <f t="shared" si="1"/>
        <v>210</v>
      </c>
      <c r="C17">
        <f t="shared" ref="C17" si="10">MOD(B17+0,360)</f>
        <v>210</v>
      </c>
    </row>
    <row r="18" spans="1:3" x14ac:dyDescent="0.25">
      <c r="A18">
        <f t="shared" si="0"/>
        <v>14</v>
      </c>
      <c r="B18">
        <f t="shared" si="1"/>
        <v>220</v>
      </c>
      <c r="C18">
        <f t="shared" ref="C18" si="11">MOD(B18+90,360)</f>
        <v>310</v>
      </c>
    </row>
    <row r="19" spans="1:3" x14ac:dyDescent="0.25">
      <c r="A19">
        <f t="shared" si="0"/>
        <v>15</v>
      </c>
      <c r="B19">
        <f t="shared" si="1"/>
        <v>230</v>
      </c>
      <c r="C19">
        <f t="shared" ref="C19" si="12">MOD(B19+180,360)</f>
        <v>50</v>
      </c>
    </row>
    <row r="20" spans="1:3" x14ac:dyDescent="0.25">
      <c r="A20">
        <f t="shared" si="0"/>
        <v>16</v>
      </c>
      <c r="B20">
        <f t="shared" si="1"/>
        <v>240</v>
      </c>
      <c r="C20">
        <f t="shared" ref="C20" si="13">MOD(B20+270,360)</f>
        <v>150</v>
      </c>
    </row>
    <row r="21" spans="1:3" x14ac:dyDescent="0.25">
      <c r="A21">
        <f t="shared" si="0"/>
        <v>17</v>
      </c>
      <c r="B21">
        <f t="shared" si="1"/>
        <v>250</v>
      </c>
      <c r="C21">
        <f t="shared" ref="C21" si="14">MOD(B21+0,360)</f>
        <v>250</v>
      </c>
    </row>
    <row r="22" spans="1:3" x14ac:dyDescent="0.25">
      <c r="A22">
        <f t="shared" si="0"/>
        <v>18</v>
      </c>
      <c r="B22">
        <f t="shared" si="1"/>
        <v>260</v>
      </c>
      <c r="C22">
        <f t="shared" ref="C22" si="15">MOD(B22+90,360)</f>
        <v>350</v>
      </c>
    </row>
    <row r="23" spans="1:3" x14ac:dyDescent="0.25">
      <c r="A23">
        <f t="shared" si="0"/>
        <v>19</v>
      </c>
      <c r="B23">
        <f t="shared" si="1"/>
        <v>270</v>
      </c>
      <c r="C23">
        <f t="shared" ref="C23" si="16">MOD(B23+180,360)</f>
        <v>90</v>
      </c>
    </row>
    <row r="24" spans="1:3" x14ac:dyDescent="0.25">
      <c r="A24">
        <f t="shared" si="0"/>
        <v>20</v>
      </c>
      <c r="B24">
        <f t="shared" si="1"/>
        <v>280</v>
      </c>
      <c r="C24">
        <f t="shared" ref="C24" si="17">MOD(B24+270,360)</f>
        <v>190</v>
      </c>
    </row>
    <row r="25" spans="1:3" x14ac:dyDescent="0.25">
      <c r="A25">
        <f t="shared" si="0"/>
        <v>21</v>
      </c>
      <c r="B25">
        <f t="shared" si="1"/>
        <v>290</v>
      </c>
      <c r="C25">
        <f t="shared" ref="C25" si="18">MOD(B25+0,360)</f>
        <v>290</v>
      </c>
    </row>
    <row r="26" spans="1:3" x14ac:dyDescent="0.25">
      <c r="A26">
        <f t="shared" si="0"/>
        <v>22</v>
      </c>
      <c r="B26">
        <f t="shared" si="1"/>
        <v>300</v>
      </c>
      <c r="C26">
        <f t="shared" ref="C26" si="19">MOD(B26+90,360)</f>
        <v>30</v>
      </c>
    </row>
    <row r="27" spans="1:3" x14ac:dyDescent="0.25">
      <c r="A27">
        <f t="shared" si="0"/>
        <v>23</v>
      </c>
      <c r="B27">
        <f t="shared" si="1"/>
        <v>310</v>
      </c>
      <c r="C27">
        <f t="shared" ref="C27" si="20">MOD(B27+180,360)</f>
        <v>130</v>
      </c>
    </row>
    <row r="28" spans="1:3" x14ac:dyDescent="0.25">
      <c r="A28">
        <f t="shared" si="0"/>
        <v>24</v>
      </c>
      <c r="B28">
        <f t="shared" si="1"/>
        <v>320</v>
      </c>
      <c r="C28">
        <f t="shared" ref="C28" si="21">MOD(B28+270,360)</f>
        <v>230</v>
      </c>
    </row>
    <row r="29" spans="1:3" x14ac:dyDescent="0.25">
      <c r="A29">
        <f t="shared" si="0"/>
        <v>25</v>
      </c>
      <c r="B29">
        <f t="shared" si="1"/>
        <v>330</v>
      </c>
      <c r="C29">
        <f t="shared" ref="C29" si="22">MOD(B29+0,360)</f>
        <v>330</v>
      </c>
    </row>
    <row r="30" spans="1:3" x14ac:dyDescent="0.25">
      <c r="A30">
        <f t="shared" si="0"/>
        <v>26</v>
      </c>
      <c r="B30">
        <f t="shared" si="1"/>
        <v>340</v>
      </c>
      <c r="C30">
        <f t="shared" ref="C30" si="23">MOD(B30+90,360)</f>
        <v>70</v>
      </c>
    </row>
    <row r="31" spans="1:3" x14ac:dyDescent="0.25">
      <c r="A31">
        <f t="shared" si="0"/>
        <v>27</v>
      </c>
      <c r="B31">
        <f t="shared" si="1"/>
        <v>350</v>
      </c>
      <c r="C31">
        <f t="shared" ref="C31" si="24">MOD(B31+180,360)</f>
        <v>170</v>
      </c>
    </row>
    <row r="32" spans="1:3" x14ac:dyDescent="0.25">
      <c r="A32">
        <f t="shared" si="0"/>
        <v>28</v>
      </c>
      <c r="B32">
        <f t="shared" si="1"/>
        <v>0</v>
      </c>
      <c r="C32">
        <f t="shared" ref="C32" si="25">MOD(B32+270,360)</f>
        <v>270</v>
      </c>
    </row>
    <row r="33" spans="1:3" x14ac:dyDescent="0.25">
      <c r="A33">
        <f t="shared" si="0"/>
        <v>29</v>
      </c>
      <c r="B33">
        <f t="shared" si="1"/>
        <v>10</v>
      </c>
      <c r="C33">
        <f t="shared" ref="C33" si="26">MOD(B33+0,360)</f>
        <v>10</v>
      </c>
    </row>
    <row r="34" spans="1:3" x14ac:dyDescent="0.25">
      <c r="A34">
        <f t="shared" si="0"/>
        <v>30</v>
      </c>
      <c r="B34">
        <f t="shared" si="1"/>
        <v>20</v>
      </c>
      <c r="C34">
        <f t="shared" ref="C34" si="27">MOD(B34+90,360)</f>
        <v>110</v>
      </c>
    </row>
    <row r="35" spans="1:3" x14ac:dyDescent="0.25">
      <c r="A35">
        <f t="shared" si="0"/>
        <v>31</v>
      </c>
      <c r="B35">
        <f t="shared" si="1"/>
        <v>30</v>
      </c>
      <c r="C35">
        <f t="shared" ref="C35" si="28">MOD(B35+180,360)</f>
        <v>210</v>
      </c>
    </row>
    <row r="36" spans="1:3" x14ac:dyDescent="0.25">
      <c r="A36">
        <f t="shared" si="0"/>
        <v>32</v>
      </c>
      <c r="B36">
        <f t="shared" si="1"/>
        <v>40</v>
      </c>
      <c r="C36">
        <f t="shared" ref="C36" si="29">MOD(B36+270,360)</f>
        <v>310</v>
      </c>
    </row>
    <row r="37" spans="1:3" x14ac:dyDescent="0.25">
      <c r="A37">
        <f t="shared" si="0"/>
        <v>33</v>
      </c>
      <c r="B37">
        <f t="shared" si="1"/>
        <v>50</v>
      </c>
      <c r="C37">
        <f t="shared" ref="C37" si="30">MOD(B37+0,360)</f>
        <v>50</v>
      </c>
    </row>
    <row r="38" spans="1:3" x14ac:dyDescent="0.25">
      <c r="A38">
        <f t="shared" si="0"/>
        <v>34</v>
      </c>
      <c r="B38">
        <f t="shared" si="1"/>
        <v>60</v>
      </c>
      <c r="C38">
        <f t="shared" ref="C38" si="31">MOD(B38+90,360)</f>
        <v>150</v>
      </c>
    </row>
    <row r="39" spans="1:3" x14ac:dyDescent="0.25">
      <c r="A39">
        <f t="shared" si="0"/>
        <v>35</v>
      </c>
      <c r="B39">
        <f t="shared" si="1"/>
        <v>70</v>
      </c>
      <c r="C39">
        <f t="shared" ref="C39" si="32">MOD(B39+180,360)</f>
        <v>250</v>
      </c>
    </row>
    <row r="40" spans="1:3" x14ac:dyDescent="0.25">
      <c r="A40">
        <f t="shared" si="0"/>
        <v>36</v>
      </c>
      <c r="B40">
        <f t="shared" si="1"/>
        <v>80</v>
      </c>
      <c r="C40">
        <f t="shared" ref="C40" si="33">MOD(B40+270,360)</f>
        <v>350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Wire Locations</vt:lpstr>
      <vt:lpstr>Magnet Orientations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Stricklin</dc:creator>
  <cp:lastModifiedBy>Bradford Stricklin</cp:lastModifiedBy>
  <dcterms:created xsi:type="dcterms:W3CDTF">2016-06-10T09:40:20Z</dcterms:created>
  <dcterms:modified xsi:type="dcterms:W3CDTF">2016-06-13T05:27:29Z</dcterms:modified>
</cp:coreProperties>
</file>